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020" windowHeight="10476" activeTab="1"/>
  </bookViews>
  <sheets>
    <sheet name="entrata gest" sheetId="1" r:id="rId1"/>
    <sheet name="uscita gest" sheetId="2" r:id="rId2"/>
  </sheets>
  <definedNames/>
  <calcPr fullCalcOnLoad="1"/>
</workbook>
</file>

<file path=xl/sharedStrings.xml><?xml version="1.0" encoding="utf-8"?>
<sst xmlns="http://schemas.openxmlformats.org/spreadsheetml/2006/main" count="433" uniqueCount="321">
  <si>
    <t xml:space="preserve">Parte I - Entrata </t>
  </si>
  <si>
    <t>Avanzo di amministrazione</t>
  </si>
  <si>
    <t>Fondo di cassa</t>
  </si>
  <si>
    <t>D E N O M I N A Z I O N E</t>
  </si>
  <si>
    <t xml:space="preserve">TITOLO I. - ENTRATE CORRENTI                                                       </t>
  </si>
  <si>
    <t xml:space="preserve"> 1.1 ENTRATE CONTRIBUTIVE     </t>
  </si>
  <si>
    <t>1.1.1</t>
  </si>
  <si>
    <t>Contributi degli studenti</t>
  </si>
  <si>
    <t>1.1.1.1</t>
  </si>
  <si>
    <t>Contributi degli studenti per il funzionamento</t>
  </si>
  <si>
    <t>1.1.1.2</t>
  </si>
  <si>
    <t>1.1.2</t>
  </si>
  <si>
    <t>Contributi di Enti e Privati per particolari progetti</t>
  </si>
  <si>
    <t>1.1.2.1</t>
  </si>
  <si>
    <t>Contributi per saggi</t>
  </si>
  <si>
    <t>1.1.2.2</t>
  </si>
  <si>
    <t>Contributi per manifestazioni artistiche</t>
  </si>
  <si>
    <t>1.1.2.3</t>
  </si>
  <si>
    <t>Contributi per attività di ricerca e produzione artistica</t>
  </si>
  <si>
    <t>1.1.2.4</t>
  </si>
  <si>
    <t>Contributi per borse di studio, interventi diversi a favore degli studenti</t>
  </si>
  <si>
    <t>1.1.2.5</t>
  </si>
  <si>
    <r>
      <t xml:space="preserve">P.O. FESR 2007/2010 Asse IV Linea di intervento 4.3 Azione 4.3.2 Progetto </t>
    </r>
    <r>
      <rPr>
        <i/>
        <sz val="10"/>
        <rFont val="Arial"/>
        <family val="2"/>
      </rPr>
      <t>"Magia dei Luoghi"</t>
    </r>
  </si>
  <si>
    <t>1.1.2.6</t>
  </si>
  <si>
    <t>1.1.2.7</t>
  </si>
  <si>
    <t>1.1.2.8</t>
  </si>
  <si>
    <t>1.2.1</t>
  </si>
  <si>
    <t>Trasferimenti dallo Stato</t>
  </si>
  <si>
    <t>1.2.1.1</t>
  </si>
  <si>
    <t>Funzionamento</t>
  </si>
  <si>
    <t>1.2.1.2</t>
  </si>
  <si>
    <t>Compensi personale a tempo determinato</t>
  </si>
  <si>
    <t>1.2.1.3</t>
  </si>
  <si>
    <t>1.2.1.4</t>
  </si>
  <si>
    <t>IRAP</t>
  </si>
  <si>
    <t>1.2.1.5</t>
  </si>
  <si>
    <t>Formazione ed aggiornamento</t>
  </si>
  <si>
    <t>1.2.1.6</t>
  </si>
  <si>
    <t>1.2.1.7</t>
  </si>
  <si>
    <t>1.2.1.8</t>
  </si>
  <si>
    <t>Contratti di collaborazione (ex art. 273 D.L.vo 297/94)</t>
  </si>
  <si>
    <t>1.2.1.9</t>
  </si>
  <si>
    <t>Funzionamento della sez. staccata di Ceglie Messapica (BR)</t>
  </si>
  <si>
    <t>1.2.1.10</t>
  </si>
  <si>
    <t>Cofinanziamento MIUR-ERASMUS</t>
  </si>
  <si>
    <t>1.2.2</t>
  </si>
  <si>
    <t>Trasferimenti dalle Regioni</t>
  </si>
  <si>
    <t>1.2.2.1</t>
  </si>
  <si>
    <t>1.2.2.2</t>
  </si>
  <si>
    <t>1.2.3</t>
  </si>
  <si>
    <t>Trasferimenti dalle Province</t>
  </si>
  <si>
    <t>1.2.3.1</t>
  </si>
  <si>
    <t>Finanziamento oneri ex art. 3 legge n. 23/96</t>
  </si>
  <si>
    <t>1.2.3.2</t>
  </si>
  <si>
    <t>1.2.4</t>
  </si>
  <si>
    <t>Trasferimenti dai Comuni</t>
  </si>
  <si>
    <t>1.2.4.1</t>
  </si>
  <si>
    <t>Comune di San Vito dei Normanni(BR): ampliamento offerta formativa</t>
  </si>
  <si>
    <t>1.2.4.2</t>
  </si>
  <si>
    <t>Comune di Brindisi:ampliamento offerta formativa e produzione artistica</t>
  </si>
  <si>
    <t>1.2.5</t>
  </si>
  <si>
    <t>Trasferimenti da altri Enti pubblici</t>
  </si>
  <si>
    <t>1.2.5.1</t>
  </si>
  <si>
    <t>1.2.6</t>
  </si>
  <si>
    <t>Trasferimenti da Privati</t>
  </si>
  <si>
    <t>1.2.6.1</t>
  </si>
  <si>
    <t>Contributo annuale della Banca cassiera</t>
  </si>
  <si>
    <t>1.2.6.2</t>
  </si>
  <si>
    <t>1.3 ALTRE ENTRATE</t>
  </si>
  <si>
    <t>1.3.1</t>
  </si>
  <si>
    <t>Entrate derivanti dalla vendita di beni e dalla prestazione di servizi</t>
  </si>
  <si>
    <t>1.3.1.1</t>
  </si>
  <si>
    <t>Ricavi dalla vendita di pubblicazioni o/e opere dell'ingegno</t>
  </si>
  <si>
    <t>1.3.1.2</t>
  </si>
  <si>
    <t>Proventi derivanti dalle prestazioni di servizi</t>
  </si>
  <si>
    <t>1.3.1.3</t>
  </si>
  <si>
    <t xml:space="preserve">Realizzi per cessione materiale fuori uso </t>
  </si>
  <si>
    <t>1.3.2</t>
  </si>
  <si>
    <t>Entrate per attività economiche rilevanti agli effetti dell'IVA</t>
  </si>
  <si>
    <t>1.3.2.1</t>
  </si>
  <si>
    <t>1.3.3</t>
  </si>
  <si>
    <t>Redditi e proventi patrimoniali</t>
  </si>
  <si>
    <t>1.3.3.1</t>
  </si>
  <si>
    <t>Affitto locali</t>
  </si>
  <si>
    <t>1.3.3.2</t>
  </si>
  <si>
    <t>Affitto di strumenti e attrezzature</t>
  </si>
  <si>
    <t>1.3.3.3</t>
  </si>
  <si>
    <t>Interessi attivi su mutui, depositi e conti correnti</t>
  </si>
  <si>
    <t>1.3.4</t>
  </si>
  <si>
    <t>Poste correttive e compensative di uscite correnti</t>
  </si>
  <si>
    <t>1.3.4.1</t>
  </si>
  <si>
    <t>Recuperi e rimborsi diversi</t>
  </si>
  <si>
    <t>1.3.5</t>
  </si>
  <si>
    <t>Entrate non classificabili in altre voci</t>
  </si>
  <si>
    <t>1.3.5.1</t>
  </si>
  <si>
    <t>Entrate eventuali</t>
  </si>
  <si>
    <t xml:space="preserve">                       TOTALE   ENTRATE CORRENTI</t>
  </si>
  <si>
    <t>codice</t>
  </si>
  <si>
    <t>TITOLO II - ENTRATE IN CONTO CAPITALE</t>
  </si>
  <si>
    <t xml:space="preserve">2.1 ENTRATE PER ALIENAZIONE DI BENI PATRIMONIALI </t>
  </si>
  <si>
    <t>2.1.1</t>
  </si>
  <si>
    <t>Alienazione di immobili e diritti reali</t>
  </si>
  <si>
    <t>2.1.1.1</t>
  </si>
  <si>
    <t>2.1.1.2</t>
  </si>
  <si>
    <t>2.1.2</t>
  </si>
  <si>
    <t>Alienazione di immobilizzazioni tecniche</t>
  </si>
  <si>
    <t>2.1.2.1</t>
  </si>
  <si>
    <t>2.1.2.2</t>
  </si>
  <si>
    <t>2.1.3</t>
  </si>
  <si>
    <t>Realizzo di valori mobiliari</t>
  </si>
  <si>
    <t>2.1.3.1</t>
  </si>
  <si>
    <t>Cessioni partecipazioni</t>
  </si>
  <si>
    <t>2.1.3.2</t>
  </si>
  <si>
    <t>Realizzi di titoli emessi o garantiti dalla Stato</t>
  </si>
  <si>
    <t>2.1.3.3</t>
  </si>
  <si>
    <t>Riscossioni di buoni postali</t>
  </si>
  <si>
    <t>2.2 ENTRATE DERIVANTI DA TRASFERIMENTI IN CONTO CAPITALE</t>
  </si>
  <si>
    <t>2.2.1</t>
  </si>
  <si>
    <t>2.2.1.1</t>
  </si>
  <si>
    <t>Assegnazioni del M.I.U.R./AFAM</t>
  </si>
  <si>
    <t>2.2.1.2</t>
  </si>
  <si>
    <t>2.2.2</t>
  </si>
  <si>
    <t>2.2.2.1</t>
  </si>
  <si>
    <t>2.2.2.2</t>
  </si>
  <si>
    <t>2.2.3</t>
  </si>
  <si>
    <t>2.2.3.1</t>
  </si>
  <si>
    <t>2.2.3.2</t>
  </si>
  <si>
    <t>2.2.4</t>
  </si>
  <si>
    <t>2.2.4.1</t>
  </si>
  <si>
    <t>2.2.4.2</t>
  </si>
  <si>
    <t>2.2.5</t>
  </si>
  <si>
    <t>2.2.5.1</t>
  </si>
  <si>
    <t>2.2.5.2</t>
  </si>
  <si>
    <t>2.2.6</t>
  </si>
  <si>
    <t>2.2.6.1</t>
  </si>
  <si>
    <t>2.2.6.2</t>
  </si>
  <si>
    <t>2.3 ACCENSIONE DI PRESTITI</t>
  </si>
  <si>
    <t>2.3.1</t>
  </si>
  <si>
    <t>Assunzione di mutui</t>
  </si>
  <si>
    <t>2.3.1.1</t>
  </si>
  <si>
    <t>2.3.1.2</t>
  </si>
  <si>
    <t>2.3.2</t>
  </si>
  <si>
    <t>Assunzione di altri debiti finanziari</t>
  </si>
  <si>
    <t>2.3.2.1</t>
  </si>
  <si>
    <t>2.3.2.2</t>
  </si>
  <si>
    <t xml:space="preserve">                          TOTALE ENTRATE IN CONTO CAPITALE</t>
  </si>
  <si>
    <t>TITOLO III - PARTITE DI GIRO</t>
  </si>
  <si>
    <t>3.1  ENTRATE AVENTI NATURA DI PARTITA DI GIRO</t>
  </si>
  <si>
    <t>3.1.1</t>
  </si>
  <si>
    <t>Entrate aventi natura di partite di giro</t>
  </si>
  <si>
    <t>3.1.1.1</t>
  </si>
  <si>
    <t>Ritenute erariali</t>
  </si>
  <si>
    <t>3.1.1.2</t>
  </si>
  <si>
    <t>Ritenute previdenziali e assistenziali</t>
  </si>
  <si>
    <t>3.1.1.3</t>
  </si>
  <si>
    <t>Ritenute diverse</t>
  </si>
  <si>
    <t>3.1.1.4</t>
  </si>
  <si>
    <t>Trattenute per conto di terzi</t>
  </si>
  <si>
    <t>3.1.1.5</t>
  </si>
  <si>
    <t>Rimborso di somme pagate per conto di terzi</t>
  </si>
  <si>
    <t>3.1.1.6</t>
  </si>
  <si>
    <t>Reintegro fondo minute spese</t>
  </si>
  <si>
    <t xml:space="preserve">                 TOTALE ENTRATE PER PARTITE DI GIRO</t>
  </si>
  <si>
    <t>RIEPILOGO DELLE ENTRATE</t>
  </si>
  <si>
    <t>TITOLO  I</t>
  </si>
  <si>
    <t>TITOLO  II</t>
  </si>
  <si>
    <t>TITOLO  III</t>
  </si>
  <si>
    <t>TOTALE</t>
  </si>
  <si>
    <t>AVANZO DI AMMINISTRAZIONE UTILIZZATO</t>
  </si>
  <si>
    <t xml:space="preserve">                            TOTALE GENERALE DELLE ENTRATE</t>
  </si>
  <si>
    <r>
      <t>Parte II - Uscita</t>
    </r>
    <r>
      <rPr>
        <b/>
        <sz val="12"/>
        <color indexed="10"/>
        <rFont val="Times New Roman"/>
        <family val="1"/>
      </rPr>
      <t xml:space="preserve"> </t>
    </r>
  </si>
  <si>
    <t>DISAVANZO DI AMMINISTRAZIONE PRESUNTO</t>
  </si>
  <si>
    <t xml:space="preserve">TITOLO I. - USCITE CORRENTI                                                                                                                                                        </t>
  </si>
  <si>
    <t xml:space="preserve">1.1 FUNZIONAMENTO     </t>
  </si>
  <si>
    <t>USCITE PER GLI ORGANI DELL'ENTE</t>
  </si>
  <si>
    <t>Indennità di presidenza e di direzione</t>
  </si>
  <si>
    <t>1.1.1.3</t>
  </si>
  <si>
    <t>1.1.1.4</t>
  </si>
  <si>
    <t>Fondo consulta studenti</t>
  </si>
  <si>
    <t>ONERI PER IL PERSONALE IN ATTIVITA' DI SERVIZIO</t>
  </si>
  <si>
    <t>Altri assegni fissi</t>
  </si>
  <si>
    <t>Formazione e aggiornamento personale</t>
  </si>
  <si>
    <t>1.1.2.9</t>
  </si>
  <si>
    <t>1.1.2.10</t>
  </si>
  <si>
    <t>Compensi personale a tempo determinato sez. staccata di Ceglie Messapica (BR)</t>
  </si>
  <si>
    <t>1.1.3</t>
  </si>
  <si>
    <t>USCITE PER L'ACQUISTO DI BENI DI CONSUMO E DI SERVIZI</t>
  </si>
  <si>
    <t>1.1.3.1</t>
  </si>
  <si>
    <t>Acquisto di libri,riviste,giornali,altre pubblicazioni, spese di ordinaria rilegatura</t>
  </si>
  <si>
    <t>1.1.3.2</t>
  </si>
  <si>
    <t>Acquisto di materiali di consumo e noleggio di materiale tecnico</t>
  </si>
  <si>
    <t>1.1.3.3</t>
  </si>
  <si>
    <t>Uscite di rappresentanza</t>
  </si>
  <si>
    <t>1.1.3.4</t>
  </si>
  <si>
    <t>Uscite per il funzionamento di commissioni, comitati, ecc.</t>
  </si>
  <si>
    <t>1.1.3.5</t>
  </si>
  <si>
    <t>Uscite per accertamenti sanitari</t>
  </si>
  <si>
    <t>1.1.3.6</t>
  </si>
  <si>
    <t>Uscite per pubblicità</t>
  </si>
  <si>
    <t>1.1.3.7</t>
  </si>
  <si>
    <t>Uscite per servizi informatici</t>
  </si>
  <si>
    <t>1.1.3.8</t>
  </si>
  <si>
    <t>Acquisto vestiario e divise</t>
  </si>
  <si>
    <t>1.1.3.9</t>
  </si>
  <si>
    <t>Fitto locali</t>
  </si>
  <si>
    <t>1.1.3.10</t>
  </si>
  <si>
    <t>Manutenzione ordinaria strumenti musicali e altro materiale utilizzato per fini didattici</t>
  </si>
  <si>
    <t>1.1.3.11</t>
  </si>
  <si>
    <t>Manutenzione ordinaria, riparazione ed adattamento di locali e relativi impianti</t>
  </si>
  <si>
    <t>1.1.3.12</t>
  </si>
  <si>
    <t>Uscite postali, telegrafiche e telefoniche</t>
  </si>
  <si>
    <t>1.1.3.13</t>
  </si>
  <si>
    <t>Uscite per studi, indagini e rilevazioni</t>
  </si>
  <si>
    <t>1.1.3.14</t>
  </si>
  <si>
    <t>Uscite per l'organizzazione e la partecipazione a convegni, viaggi ed altre manifestazioni</t>
  </si>
  <si>
    <t>1.1.3.15</t>
  </si>
  <si>
    <t>Uscite per concorsi</t>
  </si>
  <si>
    <t>1.1.3.16</t>
  </si>
  <si>
    <t>Canoni d'acqua</t>
  </si>
  <si>
    <t>1.1.3.17</t>
  </si>
  <si>
    <t>Energia elettrica</t>
  </si>
  <si>
    <t>1.1.3.18</t>
  </si>
  <si>
    <t>Combustibili per riscaldamento e spese per la conduzione degli impianti tecnici</t>
  </si>
  <si>
    <t>1.1.3.19</t>
  </si>
  <si>
    <t>Onorari e compensi per speciali incarichi</t>
  </si>
  <si>
    <t>1.1.3.20</t>
  </si>
  <si>
    <t>1.1.3.21</t>
  </si>
  <si>
    <t>Trasporti, facchinaggi, imballaggi e magazzinaggio</t>
  </si>
  <si>
    <t>1.1.3.22</t>
  </si>
  <si>
    <t>Premi di assicurazioni</t>
  </si>
  <si>
    <t>1.1.3.23</t>
  </si>
  <si>
    <t>Manutenzione ordinaria  macchine d'ufficio</t>
  </si>
  <si>
    <t>1.1.3.24</t>
  </si>
  <si>
    <t>Servizi pulizia, deratizzazione, disinfestazione, smaltimento rifiuti speciali e servizi analoghi</t>
  </si>
  <si>
    <t>1.2 INTERVENTI DIVERSI</t>
  </si>
  <si>
    <t>USCITE PER PRESTAZIONI ISTITUZIONALI</t>
  </si>
  <si>
    <t>Saggi</t>
  </si>
  <si>
    <t>Esercitazioni didattiche, Direzione d'Orchestra</t>
  </si>
  <si>
    <t>Manifestazioni artistiche</t>
  </si>
  <si>
    <t>Attività di ricerca e produzione artistica</t>
  </si>
  <si>
    <t>Borse di studio, interventi diversi a favore degli studenti</t>
  </si>
  <si>
    <t>Compensi e rimborsi esperti  ins.to nei corsi triennali e biennali</t>
  </si>
  <si>
    <t>1.2.1.11</t>
  </si>
  <si>
    <t>USCITE PER ATTIVITA' ECONOMICHE RILEVANTI AGLI EFFETTI DELL'IVA</t>
  </si>
  <si>
    <t>Produzione artistica</t>
  </si>
  <si>
    <t>ONERI FINANZIARI</t>
  </si>
  <si>
    <t xml:space="preserve">  </t>
  </si>
  <si>
    <t>Interessi passivi</t>
  </si>
  <si>
    <t>Uscite e commissioni bancarie</t>
  </si>
  <si>
    <t>1.2.3.3</t>
  </si>
  <si>
    <t>Spese di giustizia</t>
  </si>
  <si>
    <t>ONERI TRIBUTARI</t>
  </si>
  <si>
    <t>Imposte, tasse e tributi vari</t>
  </si>
  <si>
    <t>POSTE CORRETTIVE E COMPENSATIVE DI ENTRATE CORRENTI</t>
  </si>
  <si>
    <t>Restituzioni e rimborsi diversi</t>
  </si>
  <si>
    <t>1.2.5.2</t>
  </si>
  <si>
    <t>USCITE NON CLASSIFICABILI IN ALTRE VOCI</t>
  </si>
  <si>
    <t>Varie</t>
  </si>
  <si>
    <t>Fondo di riserva</t>
  </si>
  <si>
    <t xml:space="preserve">                               TOTALE  USCITE  CORRENTI</t>
  </si>
  <si>
    <t>TITOLO II - USCITE IN CONTO CAPITALE</t>
  </si>
  <si>
    <t xml:space="preserve">2.1 INVESTIMENTI </t>
  </si>
  <si>
    <t>ACQUISIZIONE DI BENI DI USO DUREVOLE  ED OPERE IMMOBILIARI</t>
  </si>
  <si>
    <t>Acquisti di immobili</t>
  </si>
  <si>
    <t>Ricostruzioni, ripristini e trasformazione immobili</t>
  </si>
  <si>
    <t>2.1.1.3</t>
  </si>
  <si>
    <t>Acquisti di diritti reali</t>
  </si>
  <si>
    <t>2.1.1.4</t>
  </si>
  <si>
    <t>Acquisti opere dell'ingegno</t>
  </si>
  <si>
    <t>ACQUISIZIONE DI IMMOBILIZZAZIONI TECNICHE</t>
  </si>
  <si>
    <t>Acquisti di impianti, attrezzature e strumenti musicali</t>
  </si>
  <si>
    <t>Ripristini, trasformazioni e manutenzione straordinaria impianti, attrezzature e strumenti musicali</t>
  </si>
  <si>
    <t>2.1.2.3</t>
  </si>
  <si>
    <t>Acquisti di mobili e macchine d'ufficio</t>
  </si>
  <si>
    <t>2.1.2.4</t>
  </si>
  <si>
    <t>Acquisti per la biblioteca</t>
  </si>
  <si>
    <t>PARTECIPAZIONE E ACQUISTO DI VALORI IMMOBILIARI</t>
  </si>
  <si>
    <t>Acquisti titoli emessi o garantiti dallo Stato ed assimilati</t>
  </si>
  <si>
    <t>Depositi in buoni postali</t>
  </si>
  <si>
    <t>2.2 ONERI COMUNI</t>
  </si>
  <si>
    <t>RIMBORSI DI MUTUI</t>
  </si>
  <si>
    <t>RIMBORSI DI PARTECIPAZIONI PASSIVE</t>
  </si>
  <si>
    <t>ESTINZIONE DEBITI DIVERSI</t>
  </si>
  <si>
    <t>2.3 ACCANTONAMENTO PER USCITE FUTURE</t>
  </si>
  <si>
    <t xml:space="preserve">                  TOTALE USCITE IN CONTO CAPITALE</t>
  </si>
  <si>
    <t>TITOLO III - USCITE PER PARTITE DI GIRO</t>
  </si>
  <si>
    <t>3.1 USCITE AVENTI NATURA DI PARTITE DI GIRO</t>
  </si>
  <si>
    <t>USCITE AVENTI NATURA DI PARTITE DI GIRO</t>
  </si>
  <si>
    <t>Ritenute previdenziali ed assistenziali</t>
  </si>
  <si>
    <t>Trattenute a favore di terzi</t>
  </si>
  <si>
    <t>Anticipazione Fondo minute spese</t>
  </si>
  <si>
    <t xml:space="preserve">                  TOTALE USCITE PER PARTITE DI GIRO</t>
  </si>
  <si>
    <t>RIEPILOGO DELLE USCIRE PER TITOLI</t>
  </si>
  <si>
    <t>DISAVANZO DI AMMINISTRAZIONE</t>
  </si>
  <si>
    <t>ASSESTATO</t>
  </si>
  <si>
    <t>art.6,comma 21, L.122/10</t>
  </si>
  <si>
    <t>1.2.5.3</t>
  </si>
  <si>
    <t>art.61, comma 17, L.133/08</t>
  </si>
  <si>
    <t>Altre entrate</t>
  </si>
  <si>
    <t>Fondi accessori contrattuali (Fondo Istituto)</t>
  </si>
  <si>
    <t>Agenzia Nazionale per i progetti  internazionali</t>
  </si>
  <si>
    <t>1.2.4.3</t>
  </si>
  <si>
    <t>1.2.4.4</t>
  </si>
  <si>
    <t>Comune di Molfetta (BA):ampliamento offerta formativa</t>
  </si>
  <si>
    <t>Comune di Maglie (LE):ampliamento offerta formativa</t>
  </si>
  <si>
    <t>Compensi e rimborso spese  ai comp.ti di organi</t>
  </si>
  <si>
    <t>Compensi e rimborso spese ai Revisori dei conti</t>
  </si>
  <si>
    <t>Compensi accessori contrattuali Fondo d'Istituto)</t>
  </si>
  <si>
    <t>Rimborso spese personale direttivo, docente ed A.T.A.</t>
  </si>
  <si>
    <t>Compensi docenti interni per attività didattica</t>
  </si>
  <si>
    <t>Rimborso spese al personale dir.vo, docente ed A.T.A.</t>
  </si>
  <si>
    <t xml:space="preserve"> Rimborso spese commisioni esami</t>
  </si>
  <si>
    <t>Rimborso spese  commissioni esami</t>
  </si>
  <si>
    <t>Previsioni di competenza per l'anno 2013</t>
  </si>
  <si>
    <t>Previsioni di cassa per l'anno 2013</t>
  </si>
  <si>
    <t>Residui passivi iniziali anno 2013</t>
  </si>
  <si>
    <t>Residui attivi iniziali anno 2013</t>
  </si>
  <si>
    <t>Progetti  internazionali</t>
  </si>
  <si>
    <t>TOTALE GENERALE DELLE USCITE</t>
  </si>
  <si>
    <t>PREVENTIVO FINANZIARIO GESTIONALE 2013 VARIATO</t>
  </si>
  <si>
    <t>VARIATO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</si>
</sst>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;@"/>
    <numFmt numFmtId="165" formatCode="0.0"/>
    <numFmt numFmtId="166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4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/>
    </border>
    <border>
      <left/>
      <right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/>
      <top/>
      <bottom style="hair"/>
    </border>
    <border>
      <left/>
      <right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/>
      <bottom style="double"/>
    </border>
    <border>
      <left/>
      <right style="double"/>
      <top style="double"/>
      <bottom style="thin"/>
    </border>
    <border>
      <left/>
      <right style="double"/>
      <top/>
      <bottom style="thin"/>
    </border>
    <border>
      <left style="thin"/>
      <right style="thin"/>
      <top/>
      <bottom style="thin"/>
    </border>
    <border>
      <left style="double"/>
      <right/>
      <top style="hair"/>
      <bottom style="hair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/>
      <right style="medium"/>
      <top style="double"/>
      <bottom style="double"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 style="thin"/>
      <right/>
      <top style="thin"/>
      <bottom style="thin"/>
    </border>
    <border>
      <left/>
      <right style="thin"/>
      <top style="double"/>
      <bottom style="double"/>
    </border>
    <border>
      <left style="thin"/>
      <right style="thin"/>
      <top style="double"/>
      <bottom/>
    </border>
    <border>
      <left/>
      <right style="thin"/>
      <top/>
      <bottom style="double"/>
    </border>
    <border>
      <left style="medium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 style="thin"/>
      <top style="thin"/>
      <bottom/>
    </border>
    <border>
      <left/>
      <right style="double"/>
      <top style="thin"/>
      <bottom style="thin"/>
    </border>
    <border>
      <left/>
      <right style="double"/>
      <top style="double"/>
      <bottom/>
    </border>
    <border>
      <left/>
      <right style="double"/>
      <top style="thin"/>
      <bottom style="double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 style="thin"/>
      <bottom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/>
      <top style="hair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double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double"/>
    </border>
    <border>
      <left style="medium"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double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 applyProtection="1">
      <alignment vertical="center" wrapText="1"/>
      <protection/>
    </xf>
    <xf numFmtId="4" fontId="10" fillId="0" borderId="16" xfId="0" applyNumberFormat="1" applyFont="1" applyFill="1" applyBorder="1" applyAlignment="1" applyProtection="1">
      <alignment horizontal="right"/>
      <protection/>
    </xf>
    <xf numFmtId="0" fontId="10" fillId="0" borderId="17" xfId="0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Fill="1" applyBorder="1" applyAlignment="1" applyProtection="1">
      <alignment horizontal="right"/>
      <protection/>
    </xf>
    <xf numFmtId="49" fontId="11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0" fontId="6" fillId="0" borderId="19" xfId="0" applyNumberFormat="1" applyFont="1" applyFill="1" applyBorder="1" applyAlignment="1" applyProtection="1">
      <alignment vertical="center" wrapText="1"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4" fontId="9" fillId="0" borderId="19" xfId="0" applyNumberFormat="1" applyFont="1" applyFill="1" applyBorder="1" applyAlignment="1" applyProtection="1">
      <alignment horizontal="center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vertical="center" wrapText="1"/>
      <protection/>
    </xf>
    <xf numFmtId="4" fontId="9" fillId="0" borderId="20" xfId="0" applyNumberFormat="1" applyFont="1" applyFill="1" applyBorder="1" applyAlignment="1" applyProtection="1">
      <alignment horizontal="right"/>
      <protection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6" fillId="0" borderId="22" xfId="0" applyNumberFormat="1" applyFont="1" applyFill="1" applyBorder="1" applyAlignment="1" applyProtection="1">
      <alignment vertical="center" wrapText="1"/>
      <protection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23" xfId="0" applyNumberFormat="1" applyFont="1" applyFill="1" applyBorder="1" applyAlignment="1" applyProtection="1">
      <alignment vertical="center" wrapText="1"/>
      <protection/>
    </xf>
    <xf numFmtId="4" fontId="9" fillId="0" borderId="16" xfId="0" applyNumberFormat="1" applyFont="1" applyFill="1" applyBorder="1" applyAlignment="1" applyProtection="1">
      <alignment horizontal="right"/>
      <protection/>
    </xf>
    <xf numFmtId="4" fontId="9" fillId="0" borderId="24" xfId="0" applyNumberFormat="1" applyFont="1" applyFill="1" applyBorder="1" applyAlignment="1" applyProtection="1">
      <alignment wrapText="1"/>
      <protection/>
    </xf>
    <xf numFmtId="4" fontId="9" fillId="0" borderId="25" xfId="0" applyNumberFormat="1" applyFont="1" applyFill="1" applyBorder="1" applyAlignment="1" applyProtection="1">
      <alignment wrapText="1"/>
      <protection/>
    </xf>
    <xf numFmtId="4" fontId="9" fillId="0" borderId="26" xfId="0" applyNumberFormat="1" applyFont="1" applyFill="1" applyBorder="1" applyAlignment="1" applyProtection="1">
      <alignment horizontal="right"/>
      <protection/>
    </xf>
    <xf numFmtId="4" fontId="9" fillId="0" borderId="27" xfId="0" applyNumberFormat="1" applyFont="1" applyFill="1" applyBorder="1" applyAlignment="1" applyProtection="1">
      <alignment horizontal="right"/>
      <protection/>
    </xf>
    <xf numFmtId="4" fontId="9" fillId="0" borderId="28" xfId="0" applyNumberFormat="1" applyFont="1" applyFill="1" applyBorder="1" applyAlignment="1" applyProtection="1">
      <alignment wrapText="1"/>
      <protection/>
    </xf>
    <xf numFmtId="4" fontId="9" fillId="0" borderId="28" xfId="0" applyNumberFormat="1" applyFont="1" applyFill="1" applyBorder="1" applyAlignment="1" applyProtection="1">
      <alignment horizontal="right"/>
      <protection/>
    </xf>
    <xf numFmtId="4" fontId="9" fillId="0" borderId="29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4" fontId="9" fillId="0" borderId="19" xfId="0" applyNumberFormat="1" applyFont="1" applyFill="1" applyBorder="1" applyAlignment="1" applyProtection="1">
      <alignment vertical="center" wrapText="1"/>
      <protection/>
    </xf>
    <xf numFmtId="4" fontId="9" fillId="0" borderId="19" xfId="0" applyNumberFormat="1" applyFont="1" applyFill="1" applyBorder="1" applyAlignment="1" applyProtection="1">
      <alignment horizontal="right"/>
      <protection/>
    </xf>
    <xf numFmtId="4" fontId="9" fillId="0" borderId="24" xfId="0" applyNumberFormat="1" applyFont="1" applyFill="1" applyBorder="1" applyAlignment="1" applyProtection="1">
      <alignment horizontal="right" wrapText="1"/>
      <protection/>
    </xf>
    <xf numFmtId="4" fontId="9" fillId="0" borderId="30" xfId="0" applyNumberFormat="1" applyFont="1" applyFill="1" applyBorder="1" applyAlignment="1" applyProtection="1">
      <alignment horizontal="right"/>
      <protection/>
    </xf>
    <xf numFmtId="4" fontId="9" fillId="0" borderId="25" xfId="0" applyNumberFormat="1" applyFont="1" applyFill="1" applyBorder="1" applyAlignment="1" applyProtection="1">
      <alignment horizontal="right" wrapText="1"/>
      <protection/>
    </xf>
    <xf numFmtId="4" fontId="9" fillId="0" borderId="31" xfId="0" applyNumberFormat="1" applyFont="1" applyFill="1" applyBorder="1" applyAlignment="1" applyProtection="1">
      <alignment horizontal="right"/>
      <protection/>
    </xf>
    <xf numFmtId="4" fontId="61" fillId="0" borderId="0" xfId="0" applyNumberFormat="1" applyFont="1" applyAlignment="1">
      <alignment/>
    </xf>
    <xf numFmtId="4" fontId="9" fillId="0" borderId="32" xfId="0" applyNumberFormat="1" applyFont="1" applyFill="1" applyBorder="1" applyAlignment="1" applyProtection="1">
      <alignment horizontal="right"/>
      <protection/>
    </xf>
    <xf numFmtId="0" fontId="9" fillId="0" borderId="22" xfId="0" applyNumberFormat="1" applyFont="1" applyFill="1" applyBorder="1" applyAlignment="1" applyProtection="1">
      <alignment vertical="center" wrapText="1"/>
      <protection/>
    </xf>
    <xf numFmtId="4" fontId="9" fillId="0" borderId="0" xfId="0" applyNumberFormat="1" applyFont="1" applyAlignment="1">
      <alignment/>
    </xf>
    <xf numFmtId="0" fontId="9" fillId="0" borderId="33" xfId="0" applyNumberFormat="1" applyFont="1" applyFill="1" applyBorder="1" applyAlignment="1" applyProtection="1">
      <alignment vertical="center" wrapText="1"/>
      <protection/>
    </xf>
    <xf numFmtId="4" fontId="9" fillId="0" borderId="34" xfId="0" applyNumberFormat="1" applyFont="1" applyFill="1" applyBorder="1" applyAlignment="1" applyProtection="1">
      <alignment horizontal="right" wrapText="1"/>
      <protection/>
    </xf>
    <xf numFmtId="4" fontId="9" fillId="0" borderId="35" xfId="0" applyNumberFormat="1" applyFont="1" applyFill="1" applyBorder="1" applyAlignment="1" applyProtection="1">
      <alignment horizontal="right"/>
      <protection/>
    </xf>
    <xf numFmtId="4" fontId="9" fillId="0" borderId="36" xfId="0" applyNumberFormat="1" applyFont="1" applyFill="1" applyBorder="1" applyAlignment="1" applyProtection="1">
      <alignment horizontal="right"/>
      <protection/>
    </xf>
    <xf numFmtId="4" fontId="61" fillId="0" borderId="23" xfId="0" applyNumberFormat="1" applyFont="1" applyFill="1" applyBorder="1" applyAlignment="1" applyProtection="1">
      <alignment vertical="center" wrapText="1"/>
      <protection/>
    </xf>
    <xf numFmtId="4" fontId="9" fillId="0" borderId="23" xfId="0" applyNumberFormat="1" applyFont="1" applyFill="1" applyBorder="1" applyAlignment="1" applyProtection="1">
      <alignment horizontal="right"/>
      <protection/>
    </xf>
    <xf numFmtId="0" fontId="13" fillId="0" borderId="18" xfId="0" applyNumberFormat="1" applyFont="1" applyFill="1" applyBorder="1" applyAlignment="1" applyProtection="1">
      <alignment vertical="center" wrapText="1"/>
      <protection/>
    </xf>
    <xf numFmtId="4" fontId="61" fillId="0" borderId="23" xfId="0" applyNumberFormat="1" applyFont="1" applyFill="1" applyBorder="1" applyAlignment="1" applyProtection="1">
      <alignment horizontal="right"/>
      <protection/>
    </xf>
    <xf numFmtId="4" fontId="9" fillId="0" borderId="23" xfId="0" applyNumberFormat="1" applyFont="1" applyFill="1" applyBorder="1" applyAlignment="1" applyProtection="1">
      <alignment horizontal="center"/>
      <protection/>
    </xf>
    <xf numFmtId="164" fontId="10" fillId="0" borderId="17" xfId="0" applyNumberFormat="1" applyFont="1" applyFill="1" applyBorder="1" applyAlignment="1" applyProtection="1">
      <alignment horizontal="center" vertical="center" wrapText="1"/>
      <protection/>
    </xf>
    <xf numFmtId="4" fontId="9" fillId="0" borderId="16" xfId="0" applyNumberFormat="1" applyFont="1" applyFill="1" applyBorder="1" applyAlignment="1" applyProtection="1">
      <alignment vertical="center" wrapText="1"/>
      <protection/>
    </xf>
    <xf numFmtId="4" fontId="9" fillId="0" borderId="37" xfId="0" applyNumberFormat="1" applyFont="1" applyFill="1" applyBorder="1" applyAlignment="1" applyProtection="1">
      <alignment vertical="center" wrapText="1"/>
      <protection/>
    </xf>
    <xf numFmtId="0" fontId="14" fillId="0" borderId="18" xfId="0" applyNumberFormat="1" applyFont="1" applyFill="1" applyBorder="1" applyAlignment="1" applyProtection="1">
      <alignment vertical="center" wrapText="1"/>
      <protection/>
    </xf>
    <xf numFmtId="0" fontId="14" fillId="0" borderId="22" xfId="0" applyNumberFormat="1" applyFont="1" applyFill="1" applyBorder="1" applyAlignment="1" applyProtection="1">
      <alignment vertical="center" wrapText="1"/>
      <protection/>
    </xf>
    <xf numFmtId="4" fontId="9" fillId="0" borderId="38" xfId="0" applyNumberFormat="1" applyFont="1" applyFill="1" applyBorder="1" applyAlignment="1" applyProtection="1">
      <alignment horizontal="right"/>
      <protection/>
    </xf>
    <xf numFmtId="4" fontId="9" fillId="0" borderId="39" xfId="0" applyNumberFormat="1" applyFont="1" applyFill="1" applyBorder="1" applyAlignment="1" applyProtection="1">
      <alignment horizontal="right"/>
      <protection/>
    </xf>
    <xf numFmtId="4" fontId="9" fillId="0" borderId="28" xfId="0" applyNumberFormat="1" applyFont="1" applyFill="1" applyBorder="1" applyAlignment="1" applyProtection="1">
      <alignment horizontal="right" wrapText="1"/>
      <protection/>
    </xf>
    <xf numFmtId="4" fontId="9" fillId="0" borderId="40" xfId="0" applyNumberFormat="1" applyFont="1" applyFill="1" applyBorder="1" applyAlignment="1" applyProtection="1">
      <alignment horizontal="right"/>
      <protection/>
    </xf>
    <xf numFmtId="4" fontId="9" fillId="0" borderId="14" xfId="0" applyNumberFormat="1" applyFont="1" applyFill="1" applyBorder="1" applyAlignment="1" applyProtection="1">
      <alignment vertical="center" wrapText="1"/>
      <protection/>
    </xf>
    <xf numFmtId="4" fontId="9" fillId="0" borderId="41" xfId="0" applyNumberFormat="1" applyFont="1" applyFill="1" applyBorder="1" applyAlignment="1" applyProtection="1">
      <alignment horizontal="right"/>
      <protection/>
    </xf>
    <xf numFmtId="0" fontId="10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4" fontId="9" fillId="33" borderId="14" xfId="0" applyNumberFormat="1" applyFont="1" applyFill="1" applyBorder="1" applyAlignment="1" applyProtection="1">
      <alignment horizontal="right"/>
      <protection/>
    </xf>
    <xf numFmtId="4" fontId="9" fillId="33" borderId="38" xfId="0" applyNumberFormat="1" applyFont="1" applyFill="1" applyBorder="1" applyAlignment="1" applyProtection="1">
      <alignment horizontal="right"/>
      <protection/>
    </xf>
    <xf numFmtId="4" fontId="9" fillId="33" borderId="44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4" fontId="9" fillId="0" borderId="0" xfId="0" applyNumberFormat="1" applyFont="1" applyFill="1" applyBorder="1" applyAlignment="1" applyProtection="1">
      <alignment/>
      <protection/>
    </xf>
    <xf numFmtId="4" fontId="9" fillId="0" borderId="45" xfId="0" applyNumberFormat="1" applyFont="1" applyFill="1" applyBorder="1" applyAlignment="1" applyProtection="1">
      <alignment horizontal="right"/>
      <protection/>
    </xf>
    <xf numFmtId="0" fontId="6" fillId="0" borderId="33" xfId="0" applyNumberFormat="1" applyFont="1" applyFill="1" applyBorder="1" applyAlignment="1" applyProtection="1">
      <alignment vertical="center" wrapText="1"/>
      <protection/>
    </xf>
    <xf numFmtId="4" fontId="9" fillId="0" borderId="46" xfId="0" applyNumberFormat="1" applyFont="1" applyFill="1" applyBorder="1" applyAlignment="1" applyProtection="1">
      <alignment horizontal="right"/>
      <protection/>
    </xf>
    <xf numFmtId="4" fontId="9" fillId="0" borderId="23" xfId="0" applyNumberFormat="1" applyFont="1" applyFill="1" applyBorder="1" applyAlignment="1" applyProtection="1">
      <alignment horizontal="right" wrapText="1"/>
      <protection/>
    </xf>
    <xf numFmtId="4" fontId="9" fillId="0" borderId="41" xfId="0" applyNumberFormat="1" applyFont="1" applyFill="1" applyBorder="1" applyAlignment="1" applyProtection="1">
      <alignment horizontal="center"/>
      <protection/>
    </xf>
    <xf numFmtId="4" fontId="9" fillId="0" borderId="47" xfId="0" applyNumberFormat="1" applyFont="1" applyFill="1" applyBorder="1" applyAlignment="1" applyProtection="1">
      <alignment horizontal="right"/>
      <protection/>
    </xf>
    <xf numFmtId="4" fontId="9" fillId="0" borderId="48" xfId="0" applyNumberFormat="1" applyFont="1" applyFill="1" applyBorder="1" applyAlignment="1" applyProtection="1">
      <alignment horizontal="right"/>
      <protection/>
    </xf>
    <xf numFmtId="4" fontId="9" fillId="0" borderId="16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4" fontId="9" fillId="33" borderId="39" xfId="0" applyNumberFormat="1" applyFont="1" applyFill="1" applyBorder="1" applyAlignment="1" applyProtection="1">
      <alignment horizontal="right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4" fontId="15" fillId="0" borderId="16" xfId="0" applyNumberFormat="1" applyFont="1" applyFill="1" applyBorder="1" applyAlignment="1" applyProtection="1">
      <alignment horizontal="right"/>
      <protection/>
    </xf>
    <xf numFmtId="4" fontId="9" fillId="0" borderId="49" xfId="0" applyNumberFormat="1" applyFont="1" applyFill="1" applyBorder="1" applyAlignment="1" applyProtection="1">
      <alignment vertical="center" wrapText="1"/>
      <protection/>
    </xf>
    <xf numFmtId="4" fontId="9" fillId="0" borderId="50" xfId="0" applyNumberFormat="1" applyFont="1" applyFill="1" applyBorder="1" applyAlignment="1" applyProtection="1">
      <alignment horizontal="right"/>
      <protection/>
    </xf>
    <xf numFmtId="4" fontId="9" fillId="0" borderId="51" xfId="0" applyNumberFormat="1" applyFont="1" applyFill="1" applyBorder="1" applyAlignment="1" applyProtection="1">
      <alignment horizontal="right"/>
      <protection/>
    </xf>
    <xf numFmtId="4" fontId="9" fillId="0" borderId="28" xfId="0" applyNumberFormat="1" applyFont="1" applyFill="1" applyBorder="1" applyAlignment="1" applyProtection="1">
      <alignment vertical="center" wrapText="1"/>
      <protection/>
    </xf>
    <xf numFmtId="4" fontId="9" fillId="0" borderId="52" xfId="0" applyNumberFormat="1" applyFont="1" applyFill="1" applyBorder="1" applyAlignment="1" applyProtection="1">
      <alignment horizontal="right"/>
      <protection/>
    </xf>
    <xf numFmtId="4" fontId="9" fillId="33" borderId="14" xfId="0" applyNumberFormat="1" applyFont="1" applyFill="1" applyBorder="1" applyAlignment="1" applyProtection="1">
      <alignment horizontal="right" wrapText="1"/>
      <protection/>
    </xf>
    <xf numFmtId="4" fontId="9" fillId="33" borderId="53" xfId="0" applyNumberFormat="1" applyFont="1" applyFill="1" applyBorder="1" applyAlignment="1" applyProtection="1">
      <alignment horizontal="right" wrapText="1"/>
      <protection/>
    </xf>
    <xf numFmtId="4" fontId="9" fillId="33" borderId="39" xfId="0" applyNumberFormat="1" applyFont="1" applyFill="1" applyBorder="1" applyAlignment="1" applyProtection="1">
      <alignment horizontal="right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4" fontId="9" fillId="33" borderId="49" xfId="0" applyNumberFormat="1" applyFont="1" applyFill="1" applyBorder="1" applyAlignment="1" applyProtection="1">
      <alignment horizontal="right"/>
      <protection/>
    </xf>
    <xf numFmtId="4" fontId="9" fillId="33" borderId="54" xfId="0" applyNumberFormat="1" applyFont="1" applyFill="1" applyBorder="1" applyAlignment="1" applyProtection="1">
      <alignment horizontal="right"/>
      <protection/>
    </xf>
    <xf numFmtId="4" fontId="9" fillId="33" borderId="51" xfId="0" applyNumberFormat="1" applyFont="1" applyFill="1" applyBorder="1" applyAlignment="1" applyProtection="1">
      <alignment horizontal="right"/>
      <protection/>
    </xf>
    <xf numFmtId="4" fontId="9" fillId="33" borderId="28" xfId="0" applyNumberFormat="1" applyFont="1" applyFill="1" applyBorder="1" applyAlignment="1" applyProtection="1">
      <alignment horizontal="right"/>
      <protection/>
    </xf>
    <xf numFmtId="4" fontId="9" fillId="33" borderId="52" xfId="0" applyNumberFormat="1" applyFont="1" applyFill="1" applyBorder="1" applyAlignment="1" applyProtection="1">
      <alignment horizontal="right"/>
      <protection/>
    </xf>
    <xf numFmtId="4" fontId="9" fillId="33" borderId="27" xfId="0" applyNumberFormat="1" applyFont="1" applyFill="1" applyBorder="1" applyAlignment="1" applyProtection="1">
      <alignment horizontal="right"/>
      <protection/>
    </xf>
    <xf numFmtId="4" fontId="9" fillId="33" borderId="34" xfId="0" applyNumberFormat="1" applyFont="1" applyFill="1" applyBorder="1" applyAlignment="1" applyProtection="1">
      <alignment horizontal="right"/>
      <protection/>
    </xf>
    <xf numFmtId="4" fontId="9" fillId="33" borderId="36" xfId="0" applyNumberFormat="1" applyFont="1" applyFill="1" applyBorder="1" applyAlignment="1" applyProtection="1">
      <alignment horizontal="right"/>
      <protection/>
    </xf>
    <xf numFmtId="4" fontId="9" fillId="33" borderId="35" xfId="0" applyNumberFormat="1" applyFont="1" applyFill="1" applyBorder="1" applyAlignment="1" applyProtection="1">
      <alignment horizontal="right"/>
      <protection/>
    </xf>
    <xf numFmtId="0" fontId="6" fillId="0" borderId="18" xfId="0" applyNumberFormat="1" applyFont="1" applyFill="1" applyBorder="1" applyAlignment="1" applyProtection="1">
      <alignment horizontal="right" vertical="center" wrapText="1"/>
      <protection/>
    </xf>
    <xf numFmtId="4" fontId="9" fillId="0" borderId="55" xfId="0" applyNumberFormat="1" applyFont="1" applyFill="1" applyBorder="1" applyAlignment="1" applyProtection="1">
      <alignment vertical="center" wrapText="1"/>
      <protection/>
    </xf>
    <xf numFmtId="4" fontId="9" fillId="0" borderId="13" xfId="0" applyNumberFormat="1" applyFont="1" applyFill="1" applyBorder="1" applyAlignment="1" applyProtection="1">
      <alignment vertical="center" wrapText="1"/>
      <protection/>
    </xf>
    <xf numFmtId="0" fontId="6" fillId="0" borderId="23" xfId="0" applyNumberFormat="1" applyFont="1" applyFill="1" applyBorder="1" applyAlignment="1" applyProtection="1">
      <alignment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4" fontId="9" fillId="0" borderId="56" xfId="0" applyNumberFormat="1" applyFont="1" applyFill="1" applyBorder="1" applyAlignment="1" applyProtection="1">
      <alignment horizontal="right" vertical="center" wrapText="1"/>
      <protection/>
    </xf>
    <xf numFmtId="0" fontId="9" fillId="0" borderId="17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" fontId="9" fillId="0" borderId="23" xfId="0" applyNumberFormat="1" applyFont="1" applyFill="1" applyBorder="1" applyAlignment="1" applyProtection="1">
      <alignment/>
      <protection/>
    </xf>
    <xf numFmtId="0" fontId="9" fillId="0" borderId="43" xfId="0" applyNumberFormat="1" applyFont="1" applyFill="1" applyBorder="1" applyAlignment="1" applyProtection="1">
      <alignment vertical="center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4" fontId="9" fillId="34" borderId="57" xfId="0" applyNumberFormat="1" applyFont="1" applyFill="1" applyBorder="1" applyAlignment="1" applyProtection="1">
      <alignment wrapText="1"/>
      <protection/>
    </xf>
    <xf numFmtId="4" fontId="9" fillId="34" borderId="39" xfId="0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7" fillId="0" borderId="43" xfId="0" applyNumberFormat="1" applyFont="1" applyFill="1" applyBorder="1" applyAlignment="1" applyProtection="1">
      <alignment horizontal="center" textRotation="255" wrapText="1"/>
      <protection/>
    </xf>
    <xf numFmtId="0" fontId="8" fillId="0" borderId="43" xfId="0" applyNumberFormat="1" applyFont="1" applyFill="1" applyBorder="1" applyAlignment="1" applyProtection="1">
      <alignment horizontal="center" vertical="center" wrapText="1"/>
      <protection/>
    </xf>
    <xf numFmtId="4" fontId="9" fillId="0" borderId="38" xfId="0" applyNumberFormat="1" applyFont="1" applyFill="1" applyBorder="1" applyAlignment="1" applyProtection="1">
      <alignment horizontal="center" vertical="center" wrapText="1"/>
      <protection/>
    </xf>
    <xf numFmtId="4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vertical="center"/>
      <protection/>
    </xf>
    <xf numFmtId="0" fontId="11" fillId="0" borderId="18" xfId="0" applyNumberFormat="1" applyFont="1" applyFill="1" applyBorder="1" applyAlignment="1" applyProtection="1">
      <alignment vertical="center" wrapText="1"/>
      <protection/>
    </xf>
    <xf numFmtId="2" fontId="9" fillId="0" borderId="24" xfId="0" applyNumberFormat="1" applyFont="1" applyFill="1" applyBorder="1" applyAlignment="1" applyProtection="1">
      <alignment wrapText="1"/>
      <protection/>
    </xf>
    <xf numFmtId="2" fontId="9" fillId="0" borderId="25" xfId="0" applyNumberFormat="1" applyFont="1" applyFill="1" applyBorder="1" applyAlignment="1" applyProtection="1">
      <alignment wrapText="1"/>
      <protection/>
    </xf>
    <xf numFmtId="0" fontId="42" fillId="0" borderId="0" xfId="0" applyFont="1" applyAlignment="1">
      <alignment/>
    </xf>
    <xf numFmtId="2" fontId="9" fillId="0" borderId="25" xfId="0" applyNumberFormat="1" applyFont="1" applyFill="1" applyBorder="1" applyAlignment="1" applyProtection="1">
      <alignment vertical="center" wrapText="1"/>
      <protection/>
    </xf>
    <xf numFmtId="49" fontId="11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18" xfId="0" applyNumberFormat="1" applyFont="1" applyFill="1" applyBorder="1" applyAlignment="1" applyProtection="1">
      <alignment horizontal="center" vertical="center"/>
      <protection/>
    </xf>
    <xf numFmtId="4" fontId="9" fillId="0" borderId="54" xfId="0" applyNumberFormat="1" applyFont="1" applyFill="1" applyBorder="1" applyAlignment="1" applyProtection="1">
      <alignment horizontal="right"/>
      <protection/>
    </xf>
    <xf numFmtId="4" fontId="9" fillId="0" borderId="58" xfId="0" applyNumberFormat="1" applyFont="1" applyFill="1" applyBorder="1" applyAlignment="1" applyProtection="1">
      <alignment horizontal="right"/>
      <protection/>
    </xf>
    <xf numFmtId="4" fontId="9" fillId="0" borderId="59" xfId="0" applyNumberFormat="1" applyFont="1" applyFill="1" applyBorder="1" applyAlignment="1" applyProtection="1">
      <alignment horizontal="right"/>
      <protection/>
    </xf>
    <xf numFmtId="2" fontId="9" fillId="0" borderId="34" xfId="0" applyNumberFormat="1" applyFont="1" applyFill="1" applyBorder="1" applyAlignment="1" applyProtection="1">
      <alignment horizontal="right" wrapText="1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2" fontId="9" fillId="0" borderId="24" xfId="0" applyNumberFormat="1" applyFont="1" applyFill="1" applyBorder="1" applyAlignment="1" applyProtection="1">
      <alignment horizontal="right" wrapText="1"/>
      <protection/>
    </xf>
    <xf numFmtId="0" fontId="61" fillId="0" borderId="0" xfId="0" applyFont="1" applyAlignment="1">
      <alignment/>
    </xf>
    <xf numFmtId="2" fontId="9" fillId="0" borderId="28" xfId="0" applyNumberFormat="1" applyFont="1" applyFill="1" applyBorder="1" applyAlignment="1" applyProtection="1">
      <alignment horizontal="right" wrapText="1"/>
      <protection/>
    </xf>
    <xf numFmtId="2" fontId="9" fillId="0" borderId="24" xfId="0" applyNumberFormat="1" applyFont="1" applyFill="1" applyBorder="1" applyAlignment="1" applyProtection="1">
      <alignment vertical="center" wrapText="1"/>
      <protection/>
    </xf>
    <xf numFmtId="49" fontId="10" fillId="0" borderId="43" xfId="0" applyNumberFormat="1" applyFont="1" applyFill="1" applyBorder="1" applyAlignment="1" applyProtection="1">
      <alignment horizontal="center" vertical="center"/>
      <protection/>
    </xf>
    <xf numFmtId="2" fontId="9" fillId="0" borderId="34" xfId="0" applyNumberFormat="1" applyFont="1" applyFill="1" applyBorder="1" applyAlignment="1" applyProtection="1">
      <alignment vertical="center" wrapText="1"/>
      <protection/>
    </xf>
    <xf numFmtId="4" fontId="9" fillId="0" borderId="60" xfId="0" applyNumberFormat="1" applyFont="1" applyFill="1" applyBorder="1" applyAlignment="1" applyProtection="1">
      <alignment horizontal="right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2" fontId="9" fillId="0" borderId="0" xfId="0" applyNumberFormat="1" applyFont="1" applyFill="1" applyBorder="1" applyAlignment="1" applyProtection="1">
      <alignment vertical="center" wrapText="1"/>
      <protection/>
    </xf>
    <xf numFmtId="0" fontId="12" fillId="0" borderId="11" xfId="0" applyFont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textRotation="255" wrapText="1"/>
      <protection/>
    </xf>
    <xf numFmtId="2" fontId="9" fillId="0" borderId="37" xfId="0" applyNumberFormat="1" applyFont="1" applyFill="1" applyBorder="1" applyAlignment="1" applyProtection="1">
      <alignment horizontal="right" wrapText="1"/>
      <protection/>
    </xf>
    <xf numFmtId="2" fontId="9" fillId="0" borderId="14" xfId="0" applyNumberFormat="1" applyFont="1" applyFill="1" applyBorder="1" applyAlignment="1" applyProtection="1">
      <alignment horizontal="right" wrapText="1"/>
      <protection/>
    </xf>
    <xf numFmtId="4" fontId="9" fillId="33" borderId="43" xfId="0" applyNumberFormat="1" applyFont="1" applyFill="1" applyBorder="1" applyAlignment="1" applyProtection="1">
      <alignment horizontal="right"/>
      <protection/>
    </xf>
    <xf numFmtId="4" fontId="9" fillId="0" borderId="16" xfId="0" applyNumberFormat="1" applyFont="1" applyFill="1" applyBorder="1" applyAlignment="1" applyProtection="1">
      <alignment/>
      <protection/>
    </xf>
    <xf numFmtId="165" fontId="9" fillId="0" borderId="24" xfId="0" applyNumberFormat="1" applyFont="1" applyFill="1" applyBorder="1" applyAlignment="1" applyProtection="1">
      <alignment horizontal="right" wrapText="1"/>
      <protection/>
    </xf>
    <xf numFmtId="165" fontId="9" fillId="0" borderId="28" xfId="0" applyNumberFormat="1" applyFont="1" applyFill="1" applyBorder="1" applyAlignment="1" applyProtection="1">
      <alignment horizontal="right" wrapText="1"/>
      <protection/>
    </xf>
    <xf numFmtId="165" fontId="9" fillId="0" borderId="34" xfId="0" applyNumberFormat="1" applyFont="1" applyFill="1" applyBorder="1" applyAlignment="1" applyProtection="1">
      <alignment horizontal="right" wrapText="1"/>
      <protection/>
    </xf>
    <xf numFmtId="165" fontId="9" fillId="0" borderId="23" xfId="0" applyNumberFormat="1" applyFont="1" applyFill="1" applyBorder="1" applyAlignment="1" applyProtection="1">
      <alignment vertical="center" wrapText="1"/>
      <protection/>
    </xf>
    <xf numFmtId="165" fontId="9" fillId="0" borderId="23" xfId="0" applyNumberFormat="1" applyFont="1" applyFill="1" applyBorder="1" applyAlignment="1" applyProtection="1">
      <alignment horizontal="right" vertical="center" wrapText="1"/>
      <protection/>
    </xf>
    <xf numFmtId="165" fontId="9" fillId="0" borderId="49" xfId="0" applyNumberFormat="1" applyFont="1" applyFill="1" applyBorder="1" applyAlignment="1" applyProtection="1">
      <alignment horizontal="right" wrapText="1"/>
      <protection/>
    </xf>
    <xf numFmtId="4" fontId="9" fillId="0" borderId="61" xfId="0" applyNumberFormat="1" applyFont="1" applyFill="1" applyBorder="1" applyAlignment="1" applyProtection="1">
      <alignment horizontal="right" wrapText="1"/>
      <protection/>
    </xf>
    <xf numFmtId="165" fontId="9" fillId="0" borderId="16" xfId="0" applyNumberFormat="1" applyFont="1" applyFill="1" applyBorder="1" applyAlignment="1" applyProtection="1">
      <alignment vertical="center" wrapText="1"/>
      <protection/>
    </xf>
    <xf numFmtId="165" fontId="9" fillId="0" borderId="19" xfId="0" applyNumberFormat="1" applyFont="1" applyFill="1" applyBorder="1" applyAlignment="1" applyProtection="1">
      <alignment vertical="center" wrapText="1"/>
      <protection/>
    </xf>
    <xf numFmtId="0" fontId="14" fillId="0" borderId="33" xfId="0" applyNumberFormat="1" applyFont="1" applyFill="1" applyBorder="1" applyAlignment="1" applyProtection="1">
      <alignment vertical="center" wrapText="1"/>
      <protection/>
    </xf>
    <xf numFmtId="165" fontId="9" fillId="0" borderId="49" xfId="0" applyNumberFormat="1" applyFont="1" applyFill="1" applyBorder="1" applyAlignment="1" applyProtection="1">
      <alignment horizontal="right" vertical="justify" wrapText="1"/>
      <protection/>
    </xf>
    <xf numFmtId="4" fontId="9" fillId="0" borderId="21" xfId="0" applyNumberFormat="1" applyFont="1" applyFill="1" applyBorder="1" applyAlignment="1" applyProtection="1">
      <alignment horizontal="right" vertical="justify"/>
      <protection/>
    </xf>
    <xf numFmtId="4" fontId="9" fillId="0" borderId="20" xfId="0" applyNumberFormat="1" applyFont="1" applyFill="1" applyBorder="1" applyAlignment="1" applyProtection="1">
      <alignment horizontal="right" vertical="justify"/>
      <protection/>
    </xf>
    <xf numFmtId="165" fontId="9" fillId="0" borderId="34" xfId="0" applyNumberFormat="1" applyFont="1" applyFill="1" applyBorder="1" applyAlignment="1" applyProtection="1">
      <alignment horizontal="right" vertical="justify" wrapText="1"/>
      <protection/>
    </xf>
    <xf numFmtId="4" fontId="9" fillId="0" borderId="36" xfId="0" applyNumberFormat="1" applyFont="1" applyFill="1" applyBorder="1" applyAlignment="1" applyProtection="1">
      <alignment horizontal="right" vertical="justify"/>
      <protection/>
    </xf>
    <xf numFmtId="4" fontId="9" fillId="0" borderId="35" xfId="0" applyNumberFormat="1" applyFont="1" applyFill="1" applyBorder="1" applyAlignment="1" applyProtection="1">
      <alignment horizontal="right" vertical="justify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2" fontId="9" fillId="0" borderId="24" xfId="0" applyNumberFormat="1" applyFont="1" applyFill="1" applyBorder="1" applyAlignment="1" applyProtection="1">
      <alignment horizontal="right" vertical="center" wrapText="1"/>
      <protection/>
    </xf>
    <xf numFmtId="4" fontId="9" fillId="0" borderId="62" xfId="0" applyNumberFormat="1" applyFont="1" applyFill="1" applyBorder="1" applyAlignment="1" applyProtection="1">
      <alignment horizontal="right"/>
      <protection/>
    </xf>
    <xf numFmtId="4" fontId="9" fillId="0" borderId="63" xfId="0" applyNumberFormat="1" applyFont="1" applyFill="1" applyBorder="1" applyAlignment="1" applyProtection="1">
      <alignment horizontal="right"/>
      <protection/>
    </xf>
    <xf numFmtId="2" fontId="9" fillId="0" borderId="28" xfId="0" applyNumberFormat="1" applyFont="1" applyFill="1" applyBorder="1" applyAlignment="1" applyProtection="1">
      <alignment horizontal="right" vertical="center" wrapText="1"/>
      <protection/>
    </xf>
    <xf numFmtId="2" fontId="9" fillId="0" borderId="34" xfId="0" applyNumberFormat="1" applyFont="1" applyFill="1" applyBorder="1" applyAlignment="1" applyProtection="1">
      <alignment horizontal="right" vertical="center" wrapText="1"/>
      <protection/>
    </xf>
    <xf numFmtId="4" fontId="9" fillId="0" borderId="64" xfId="0" applyNumberFormat="1" applyFont="1" applyFill="1" applyBorder="1" applyAlignment="1" applyProtection="1">
      <alignment horizontal="right"/>
      <protection/>
    </xf>
    <xf numFmtId="4" fontId="9" fillId="33" borderId="37" xfId="0" applyNumberFormat="1" applyFont="1" applyFill="1" applyBorder="1" applyAlignment="1" applyProtection="1">
      <alignment horizontal="right"/>
      <protection/>
    </xf>
    <xf numFmtId="4" fontId="9" fillId="33" borderId="12" xfId="0" applyNumberFormat="1" applyFont="1" applyFill="1" applyBorder="1" applyAlignment="1" applyProtection="1">
      <alignment horizontal="right"/>
      <protection/>
    </xf>
    <xf numFmtId="4" fontId="9" fillId="33" borderId="60" xfId="0" applyNumberFormat="1" applyFont="1" applyFill="1" applyBorder="1" applyAlignment="1" applyProtection="1">
      <alignment horizontal="right"/>
      <protection/>
    </xf>
    <xf numFmtId="0" fontId="6" fillId="0" borderId="23" xfId="0" applyNumberFormat="1" applyFont="1" applyFill="1" applyBorder="1" applyAlignment="1" applyProtection="1">
      <alignment horizontal="right" vertical="center" wrapText="1"/>
      <protection/>
    </xf>
    <xf numFmtId="4" fontId="9" fillId="0" borderId="49" xfId="0" applyNumberFormat="1" applyFont="1" applyFill="1" applyBorder="1" applyAlignment="1" applyProtection="1">
      <alignment horizontal="right"/>
      <protection/>
    </xf>
    <xf numFmtId="4" fontId="9" fillId="0" borderId="65" xfId="0" applyNumberFormat="1" applyFont="1" applyFill="1" applyBorder="1" applyAlignment="1" applyProtection="1">
      <alignment horizontal="right"/>
      <protection/>
    </xf>
    <xf numFmtId="4" fontId="9" fillId="0" borderId="66" xfId="0" applyNumberFormat="1" applyFont="1" applyFill="1" applyBorder="1" applyAlignment="1" applyProtection="1">
      <alignment horizontal="right"/>
      <protection/>
    </xf>
    <xf numFmtId="0" fontId="6" fillId="0" borderId="18" xfId="0" applyNumberFormat="1" applyFont="1" applyFill="1" applyBorder="1" applyAlignment="1" applyProtection="1">
      <alignment horizontal="right" wrapText="1"/>
      <protection/>
    </xf>
    <xf numFmtId="4" fontId="9" fillId="33" borderId="64" xfId="0" applyNumberFormat="1" applyFont="1" applyFill="1" applyBorder="1" applyAlignment="1" applyProtection="1">
      <alignment horizontal="right"/>
      <protection/>
    </xf>
    <xf numFmtId="2" fontId="9" fillId="0" borderId="38" xfId="0" applyNumberFormat="1" applyFont="1" applyFill="1" applyBorder="1" applyAlignment="1" applyProtection="1">
      <alignment horizontal="right"/>
      <protection/>
    </xf>
    <xf numFmtId="2" fontId="9" fillId="0" borderId="39" xfId="0" applyNumberFormat="1" applyFont="1" applyFill="1" applyBorder="1" applyAlignment="1" applyProtection="1">
      <alignment horizontal="right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4" fontId="9" fillId="34" borderId="14" xfId="0" applyNumberFormat="1" applyFont="1" applyFill="1" applyBorder="1" applyAlignment="1" applyProtection="1">
      <alignment/>
      <protection/>
    </xf>
    <xf numFmtId="4" fontId="9" fillId="34" borderId="38" xfId="0" applyNumberFormat="1" applyFont="1" applyFill="1" applyBorder="1" applyAlignment="1" applyProtection="1">
      <alignment/>
      <protection/>
    </xf>
    <xf numFmtId="4" fontId="9" fillId="34" borderId="39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4" fontId="9" fillId="0" borderId="37" xfId="0" applyNumberFormat="1" applyFont="1" applyFill="1" applyBorder="1" applyAlignment="1" applyProtection="1">
      <alignment horizontal="right" wrapText="1"/>
      <protection/>
    </xf>
    <xf numFmtId="4" fontId="62" fillId="0" borderId="0" xfId="0" applyNumberFormat="1" applyFont="1" applyFill="1" applyBorder="1" applyAlignment="1" applyProtection="1">
      <alignment horizontal="right"/>
      <protection/>
    </xf>
    <xf numFmtId="2" fontId="62" fillId="0" borderId="0" xfId="0" applyNumberFormat="1" applyFont="1" applyFill="1" applyBorder="1" applyAlignment="1" applyProtection="1">
      <alignment vertical="center" wrapText="1"/>
      <protection/>
    </xf>
    <xf numFmtId="0" fontId="52" fillId="0" borderId="0" xfId="0" applyFont="1" applyAlignment="1">
      <alignment/>
    </xf>
    <xf numFmtId="4" fontId="9" fillId="0" borderId="34" xfId="0" applyNumberFormat="1" applyFont="1" applyFill="1" applyBorder="1" applyAlignment="1" applyProtection="1">
      <alignment horizontal="right"/>
      <protection/>
    </xf>
    <xf numFmtId="4" fontId="9" fillId="0" borderId="24" xfId="0" applyNumberFormat="1" applyFont="1" applyFill="1" applyBorder="1" applyAlignment="1" applyProtection="1">
      <alignment vertical="center" wrapText="1"/>
      <protection/>
    </xf>
    <xf numFmtId="4" fontId="9" fillId="0" borderId="14" xfId="0" applyNumberFormat="1" applyFont="1" applyFill="1" applyBorder="1" applyAlignment="1" applyProtection="1">
      <alignment horizontal="right" wrapText="1"/>
      <protection/>
    </xf>
    <xf numFmtId="4" fontId="9" fillId="0" borderId="25" xfId="0" applyNumberFormat="1" applyFont="1" applyFill="1" applyBorder="1" applyAlignment="1" applyProtection="1">
      <alignment vertical="center" wrapText="1"/>
      <protection/>
    </xf>
    <xf numFmtId="4" fontId="9" fillId="0" borderId="3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4" fontId="9" fillId="0" borderId="34" xfId="0" applyNumberFormat="1" applyFont="1" applyFill="1" applyBorder="1" applyAlignment="1" applyProtection="1">
      <alignment wrapText="1"/>
      <protection/>
    </xf>
    <xf numFmtId="4" fontId="9" fillId="0" borderId="61" xfId="0" applyNumberFormat="1" applyFont="1" applyFill="1" applyBorder="1" applyAlignment="1" applyProtection="1">
      <alignment vertical="center" wrapText="1"/>
      <protection/>
    </xf>
    <xf numFmtId="4" fontId="9" fillId="0" borderId="67" xfId="0" applyNumberFormat="1" applyFont="1" applyFill="1" applyBorder="1" applyAlignment="1" applyProtection="1">
      <alignment horizontal="right"/>
      <protection/>
    </xf>
    <xf numFmtId="4" fontId="6" fillId="0" borderId="23" xfId="0" applyNumberFormat="1" applyFont="1" applyFill="1" applyBorder="1" applyAlignment="1" applyProtection="1">
      <alignment vertical="center" wrapText="1"/>
      <protection/>
    </xf>
    <xf numFmtId="4" fontId="6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4" fontId="61" fillId="0" borderId="19" xfId="0" applyNumberFormat="1" applyFont="1" applyFill="1" applyBorder="1" applyAlignment="1" applyProtection="1">
      <alignment vertical="center" wrapText="1"/>
      <protection/>
    </xf>
    <xf numFmtId="4" fontId="61" fillId="0" borderId="19" xfId="0" applyNumberFormat="1" applyFont="1" applyFill="1" applyBorder="1" applyAlignment="1" applyProtection="1">
      <alignment horizontal="center"/>
      <protection/>
    </xf>
    <xf numFmtId="4" fontId="61" fillId="0" borderId="23" xfId="0" applyNumberFormat="1" applyFont="1" applyFill="1" applyBorder="1" applyAlignment="1" applyProtection="1">
      <alignment horizontal="center"/>
      <protection/>
    </xf>
    <xf numFmtId="4" fontId="61" fillId="0" borderId="16" xfId="0" applyNumberFormat="1" applyFont="1" applyFill="1" applyBorder="1" applyAlignment="1" applyProtection="1">
      <alignment vertical="center" wrapText="1"/>
      <protection/>
    </xf>
    <xf numFmtId="4" fontId="61" fillId="0" borderId="0" xfId="0" applyNumberFormat="1" applyFont="1" applyFill="1" applyBorder="1" applyAlignment="1" applyProtection="1">
      <alignment horizontal="center"/>
      <protection/>
    </xf>
    <xf numFmtId="4" fontId="61" fillId="0" borderId="40" xfId="0" applyNumberFormat="1" applyFont="1" applyFill="1" applyBorder="1" applyAlignment="1" applyProtection="1">
      <alignment horizontal="right"/>
      <protection/>
    </xf>
    <xf numFmtId="4" fontId="61" fillId="0" borderId="0" xfId="0" applyNumberFormat="1" applyFont="1" applyFill="1" applyBorder="1" applyAlignment="1" applyProtection="1">
      <alignment horizontal="right"/>
      <protection/>
    </xf>
    <xf numFmtId="0" fontId="63" fillId="0" borderId="0" xfId="0" applyNumberFormat="1" applyFont="1" applyFill="1" applyBorder="1" applyAlignment="1" applyProtection="1">
      <alignment vertical="center" wrapText="1"/>
      <protection/>
    </xf>
    <xf numFmtId="4" fontId="61" fillId="0" borderId="0" xfId="0" applyNumberFormat="1" applyFont="1" applyFill="1" applyBorder="1" applyAlignment="1" applyProtection="1">
      <alignment/>
      <protection/>
    </xf>
    <xf numFmtId="4" fontId="61" fillId="0" borderId="63" xfId="0" applyNumberFormat="1" applyFont="1" applyFill="1" applyBorder="1" applyAlignment="1" applyProtection="1">
      <alignment horizontal="right"/>
      <protection/>
    </xf>
    <xf numFmtId="0" fontId="63" fillId="0" borderId="19" xfId="0" applyNumberFormat="1" applyFont="1" applyFill="1" applyBorder="1" applyAlignment="1" applyProtection="1">
      <alignment vertical="center" wrapText="1"/>
      <protection/>
    </xf>
    <xf numFmtId="4" fontId="61" fillId="0" borderId="60" xfId="0" applyNumberFormat="1" applyFont="1" applyFill="1" applyBorder="1" applyAlignment="1" applyProtection="1">
      <alignment horizontal="center"/>
      <protection/>
    </xf>
    <xf numFmtId="4" fontId="61" fillId="0" borderId="19" xfId="0" applyNumberFormat="1" applyFont="1" applyFill="1" applyBorder="1" applyAlignment="1" applyProtection="1">
      <alignment horizontal="right"/>
      <protection/>
    </xf>
    <xf numFmtId="4" fontId="9" fillId="0" borderId="34" xfId="0" applyNumberFormat="1" applyFont="1" applyFill="1" applyBorder="1" applyAlignment="1" applyProtection="1">
      <alignment horizontal="right" vertical="center" wrapText="1"/>
      <protection/>
    </xf>
    <xf numFmtId="4" fontId="9" fillId="0" borderId="36" xfId="0" applyNumberFormat="1" applyFont="1" applyFill="1" applyBorder="1" applyAlignment="1" applyProtection="1">
      <alignment horizontal="right" vertical="center"/>
      <protection/>
    </xf>
    <xf numFmtId="4" fontId="9" fillId="0" borderId="35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 wrapText="1"/>
      <protection/>
    </xf>
    <xf numFmtId="4" fontId="9" fillId="0" borderId="38" xfId="0" applyNumberFormat="1" applyFont="1" applyFill="1" applyBorder="1" applyAlignment="1" applyProtection="1">
      <alignment horizontal="right" vertical="center"/>
      <protection/>
    </xf>
    <xf numFmtId="4" fontId="9" fillId="0" borderId="39" xfId="0" applyNumberFormat="1" applyFont="1" applyFill="1" applyBorder="1" applyAlignment="1" applyProtection="1">
      <alignment horizontal="right" vertical="center"/>
      <protection/>
    </xf>
    <xf numFmtId="0" fontId="9" fillId="0" borderId="43" xfId="0" applyNumberFormat="1" applyFont="1" applyFill="1" applyBorder="1" applyAlignment="1" applyProtection="1">
      <alignment vertical="center" wrapText="1"/>
      <protection/>
    </xf>
    <xf numFmtId="0" fontId="9" fillId="0" borderId="68" xfId="0" applyNumberFormat="1" applyFont="1" applyFill="1" applyBorder="1" applyAlignment="1" applyProtection="1">
      <alignment vertical="center" wrapText="1"/>
      <protection/>
    </xf>
    <xf numFmtId="0" fontId="9" fillId="0" borderId="69" xfId="0" applyNumberFormat="1" applyFont="1" applyFill="1" applyBorder="1" applyAlignment="1" applyProtection="1">
      <alignment vertical="center" wrapText="1"/>
      <protection/>
    </xf>
    <xf numFmtId="0" fontId="6" fillId="0" borderId="70" xfId="0" applyNumberFormat="1" applyFont="1" applyFill="1" applyBorder="1" applyAlignment="1" applyProtection="1">
      <alignment vertical="center" wrapText="1"/>
      <protection/>
    </xf>
    <xf numFmtId="0" fontId="9" fillId="0" borderId="69" xfId="0" applyFont="1" applyBorder="1" applyAlignment="1">
      <alignment vertical="center" wrapText="1"/>
    </xf>
    <xf numFmtId="4" fontId="63" fillId="0" borderId="23" xfId="0" applyNumberFormat="1" applyFont="1" applyFill="1" applyBorder="1" applyAlignment="1" applyProtection="1">
      <alignment vertical="center" wrapText="1"/>
      <protection/>
    </xf>
    <xf numFmtId="4" fontId="63" fillId="0" borderId="16" xfId="0" applyNumberFormat="1" applyFont="1" applyFill="1" applyBorder="1" applyAlignment="1" applyProtection="1">
      <alignment vertical="center" wrapText="1"/>
      <protection/>
    </xf>
    <xf numFmtId="2" fontId="61" fillId="0" borderId="19" xfId="0" applyNumberFormat="1" applyFont="1" applyFill="1" applyBorder="1" applyAlignment="1" applyProtection="1">
      <alignment vertical="center" wrapText="1"/>
      <protection/>
    </xf>
    <xf numFmtId="2" fontId="61" fillId="0" borderId="23" xfId="0" applyNumberFormat="1" applyFont="1" applyFill="1" applyBorder="1" applyAlignment="1" applyProtection="1">
      <alignment horizontal="right" wrapText="1"/>
      <protection/>
    </xf>
    <xf numFmtId="4" fontId="9" fillId="0" borderId="63" xfId="0" applyNumberFormat="1" applyFont="1" applyFill="1" applyBorder="1" applyAlignment="1" applyProtection="1">
      <alignment horizontal="right" vertical="center"/>
      <protection/>
    </xf>
    <xf numFmtId="2" fontId="9" fillId="0" borderId="37" xfId="0" applyNumberFormat="1" applyFont="1" applyFill="1" applyBorder="1" applyAlignment="1" applyProtection="1">
      <alignment vertical="center" wrapText="1"/>
      <protection/>
    </xf>
    <xf numFmtId="4" fontId="9" fillId="0" borderId="71" xfId="0" applyNumberFormat="1" applyFont="1" applyFill="1" applyBorder="1" applyAlignment="1" applyProtection="1">
      <alignment horizontal="right" wrapText="1"/>
      <protection/>
    </xf>
    <xf numFmtId="4" fontId="9" fillId="0" borderId="72" xfId="0" applyNumberFormat="1" applyFont="1" applyFill="1" applyBorder="1" applyAlignment="1" applyProtection="1">
      <alignment horizontal="right" vertical="center" wrapText="1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37" xfId="0" applyNumberFormat="1" applyFont="1" applyFill="1" applyBorder="1" applyAlignment="1" applyProtection="1">
      <alignment horizontal="right"/>
      <protection/>
    </xf>
    <xf numFmtId="4" fontId="9" fillId="0" borderId="73" xfId="0" applyNumberFormat="1" applyFont="1" applyFill="1" applyBorder="1" applyAlignment="1" applyProtection="1">
      <alignment horizontal="right" wrapText="1"/>
      <protection/>
    </xf>
    <xf numFmtId="4" fontId="9" fillId="0" borderId="74" xfId="0" applyNumberFormat="1" applyFont="1" applyFill="1" applyBorder="1" applyAlignment="1" applyProtection="1">
      <alignment horizontal="right" wrapText="1"/>
      <protection/>
    </xf>
    <xf numFmtId="4" fontId="9" fillId="0" borderId="75" xfId="0" applyNumberFormat="1" applyFont="1" applyFill="1" applyBorder="1" applyAlignment="1" applyProtection="1">
      <alignment horizontal="right" wrapText="1"/>
      <protection/>
    </xf>
    <xf numFmtId="4" fontId="9" fillId="0" borderId="76" xfId="0" applyNumberFormat="1" applyFont="1" applyFill="1" applyBorder="1" applyAlignment="1" applyProtection="1">
      <alignment horizontal="right" wrapText="1"/>
      <protection/>
    </xf>
    <xf numFmtId="4" fontId="9" fillId="0" borderId="77" xfId="0" applyNumberFormat="1" applyFont="1" applyFill="1" applyBorder="1" applyAlignment="1" applyProtection="1">
      <alignment horizontal="right" wrapText="1"/>
      <protection/>
    </xf>
    <xf numFmtId="4" fontId="9" fillId="0" borderId="78" xfId="0" applyNumberFormat="1" applyFont="1" applyFill="1" applyBorder="1" applyAlignment="1" applyProtection="1">
      <alignment vertical="center" wrapText="1"/>
      <protection/>
    </xf>
    <xf numFmtId="4" fontId="9" fillId="0" borderId="57" xfId="0" applyNumberFormat="1" applyFont="1" applyFill="1" applyBorder="1" applyAlignment="1" applyProtection="1">
      <alignment horizontal="right"/>
      <protection/>
    </xf>
    <xf numFmtId="4" fontId="9" fillId="0" borderId="79" xfId="0" applyNumberFormat="1" applyFont="1" applyFill="1" applyBorder="1" applyAlignment="1" applyProtection="1">
      <alignment horizontal="right" vertical="center" wrapText="1"/>
      <protection/>
    </xf>
    <xf numFmtId="2" fontId="9" fillId="0" borderId="49" xfId="0" applyNumberFormat="1" applyFont="1" applyFill="1" applyBorder="1" applyAlignment="1" applyProtection="1">
      <alignment horizontal="right" wrapText="1"/>
      <protection/>
    </xf>
    <xf numFmtId="2" fontId="9" fillId="0" borderId="61" xfId="0" applyNumberFormat="1" applyFont="1" applyFill="1" applyBorder="1" applyAlignment="1" applyProtection="1">
      <alignment horizontal="right" wrapText="1"/>
      <protection/>
    </xf>
    <xf numFmtId="2" fontId="9" fillId="0" borderId="28" xfId="0" applyNumberFormat="1" applyFont="1" applyFill="1" applyBorder="1" applyAlignment="1" applyProtection="1">
      <alignment wrapText="1"/>
      <protection/>
    </xf>
    <xf numFmtId="2" fontId="9" fillId="0" borderId="28" xfId="0" applyNumberFormat="1" applyFont="1" applyFill="1" applyBorder="1" applyAlignment="1" applyProtection="1">
      <alignment vertical="center" wrapText="1"/>
      <protection/>
    </xf>
    <xf numFmtId="2" fontId="9" fillId="0" borderId="80" xfId="0" applyNumberFormat="1" applyFont="1" applyFill="1" applyBorder="1" applyAlignment="1" applyProtection="1">
      <alignment wrapText="1"/>
      <protection/>
    </xf>
    <xf numFmtId="2" fontId="9" fillId="0" borderId="81" xfId="0" applyNumberFormat="1" applyFont="1" applyFill="1" applyBorder="1" applyAlignment="1" applyProtection="1">
      <alignment wrapText="1"/>
      <protection/>
    </xf>
    <xf numFmtId="4" fontId="9" fillId="0" borderId="55" xfId="0" applyNumberFormat="1" applyFont="1" applyFill="1" applyBorder="1" applyAlignment="1" applyProtection="1">
      <alignment wrapText="1"/>
      <protection/>
    </xf>
    <xf numFmtId="4" fontId="9" fillId="0" borderId="38" xfId="0" applyNumberFormat="1" applyFont="1" applyFill="1" applyBorder="1" applyAlignment="1" applyProtection="1">
      <alignment horizontal="right" wrapText="1"/>
      <protection/>
    </xf>
    <xf numFmtId="4" fontId="9" fillId="0" borderId="39" xfId="0" applyNumberFormat="1" applyFont="1" applyFill="1" applyBorder="1" applyAlignment="1" applyProtection="1">
      <alignment horizontal="right" wrapText="1"/>
      <protection/>
    </xf>
    <xf numFmtId="4" fontId="9" fillId="33" borderId="13" xfId="0" applyNumberFormat="1" applyFont="1" applyFill="1" applyBorder="1" applyAlignment="1" applyProtection="1">
      <alignment horizontal="right"/>
      <protection/>
    </xf>
    <xf numFmtId="4" fontId="9" fillId="0" borderId="49" xfId="0" applyNumberFormat="1" applyFont="1" applyFill="1" applyBorder="1" applyAlignment="1" applyProtection="1">
      <alignment horizontal="right" wrapText="1"/>
      <protection/>
    </xf>
    <xf numFmtId="4" fontId="9" fillId="0" borderId="27" xfId="0" applyNumberFormat="1" applyFont="1" applyFill="1" applyBorder="1" applyAlignment="1" applyProtection="1">
      <alignment horizontal="right" vertical="center"/>
      <protection/>
    </xf>
    <xf numFmtId="4" fontId="9" fillId="0" borderId="66" xfId="0" applyNumberFormat="1" applyFont="1" applyFill="1" applyBorder="1" applyAlignment="1" applyProtection="1">
      <alignment horizontal="right" vertical="center"/>
      <protection/>
    </xf>
    <xf numFmtId="4" fontId="61" fillId="0" borderId="23" xfId="0" applyNumberFormat="1" applyFont="1" applyFill="1" applyBorder="1" applyAlignment="1" applyProtection="1">
      <alignment horizontal="center" vertical="center"/>
      <protection/>
    </xf>
    <xf numFmtId="4" fontId="9" fillId="0" borderId="82" xfId="0" applyNumberFormat="1" applyFont="1" applyFill="1" applyBorder="1" applyAlignment="1" applyProtection="1">
      <alignment horizontal="right" vertical="center" wrapText="1"/>
      <protection/>
    </xf>
    <xf numFmtId="4" fontId="9" fillId="0" borderId="40" xfId="0" applyNumberFormat="1" applyFont="1" applyFill="1" applyBorder="1" applyAlignment="1" applyProtection="1">
      <alignment horizontal="right" vertical="center"/>
      <protection/>
    </xf>
    <xf numFmtId="0" fontId="6" fillId="0" borderId="18" xfId="0" applyNumberFormat="1" applyFont="1" applyFill="1" applyBorder="1" applyAlignment="1" applyProtection="1">
      <alignment horizontal="left" wrapText="1"/>
      <protection/>
    </xf>
    <xf numFmtId="4" fontId="61" fillId="0" borderId="23" xfId="0" applyNumberFormat="1" applyFont="1" applyFill="1" applyBorder="1" applyAlignment="1" applyProtection="1">
      <alignment/>
      <protection/>
    </xf>
    <xf numFmtId="4" fontId="9" fillId="33" borderId="53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3" fillId="0" borderId="55" xfId="0" applyNumberFormat="1" applyFont="1" applyFill="1" applyBorder="1" applyAlignment="1" applyProtection="1">
      <alignment horizontal="left" vertical="center"/>
      <protection/>
    </xf>
    <xf numFmtId="0" fontId="4" fillId="0" borderId="29" xfId="0" applyFont="1" applyBorder="1" applyAlignment="1">
      <alignment horizontal="left" vertical="center"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23" xfId="0" applyFont="1" applyBorder="1" applyAlignment="1">
      <alignment horizontal="left" vertical="center"/>
    </xf>
    <xf numFmtId="4" fontId="24" fillId="0" borderId="11" xfId="0" applyNumberFormat="1" applyFont="1" applyBorder="1" applyAlignment="1">
      <alignment horizontal="right" vertical="center"/>
    </xf>
    <xf numFmtId="4" fontId="20" fillId="0" borderId="23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4" fontId="24" fillId="0" borderId="83" xfId="0" applyNumberFormat="1" applyFont="1" applyBorder="1" applyAlignment="1">
      <alignment horizontal="right" vertical="center"/>
    </xf>
    <xf numFmtId="4" fontId="20" fillId="0" borderId="16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6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8" fillId="0" borderId="19" xfId="0" applyNumberFormat="1" applyFont="1" applyFill="1" applyBorder="1" applyAlignment="1" applyProtection="1">
      <alignment horizontal="left" vertical="center"/>
      <protection/>
    </xf>
    <xf numFmtId="0" fontId="20" fillId="0" borderId="19" xfId="0" applyFont="1" applyBorder="1" applyAlignment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  <protection/>
    </xf>
    <xf numFmtId="0" fontId="23" fillId="0" borderId="15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4" fontId="24" fillId="0" borderId="83" xfId="0" applyNumberFormat="1" applyFont="1" applyBorder="1" applyAlignment="1">
      <alignment horizontal="right"/>
    </xf>
    <xf numFmtId="4" fontId="20" fillId="0" borderId="16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63" xfId="0" applyBorder="1" applyAlignment="1">
      <alignment/>
    </xf>
    <xf numFmtId="4" fontId="20" fillId="0" borderId="43" xfId="0" applyNumberFormat="1" applyFont="1" applyBorder="1" applyAlignment="1">
      <alignment horizontal="right"/>
    </xf>
    <xf numFmtId="4" fontId="20" fillId="0" borderId="19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6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zoomScale="90" zoomScaleNormal="90" zoomScalePageLayoutView="0" workbookViewId="0" topLeftCell="A55">
      <selection activeCell="K111" sqref="K111"/>
    </sheetView>
  </sheetViews>
  <sheetFormatPr defaultColWidth="9.140625" defaultRowHeight="15"/>
  <cols>
    <col min="1" max="1" width="6.00390625" style="0" customWidth="1"/>
    <col min="2" max="2" width="56.7109375" style="0" customWidth="1"/>
    <col min="3" max="3" width="14.57421875" style="0" customWidth="1"/>
    <col min="4" max="4" width="14.7109375" style="0" customWidth="1"/>
    <col min="5" max="5" width="11.57421875" style="0" customWidth="1"/>
    <col min="6" max="6" width="12.7109375" style="0" customWidth="1"/>
    <col min="7" max="7" width="14.00390625" style="0" customWidth="1"/>
    <col min="8" max="8" width="13.140625" style="0" customWidth="1"/>
    <col min="10" max="10" width="10.421875" style="0" bestFit="1" customWidth="1"/>
    <col min="11" max="11" width="10.28125" style="1" bestFit="1" customWidth="1"/>
  </cols>
  <sheetData>
    <row r="1" spans="1:5" ht="17.25" customHeight="1">
      <c r="A1" s="278" t="s">
        <v>319</v>
      </c>
      <c r="B1" s="279"/>
      <c r="C1" s="279"/>
      <c r="D1" s="279"/>
      <c r="E1" s="279"/>
    </row>
    <row r="2" spans="1:8" ht="18" thickBot="1">
      <c r="A2" s="280" t="s">
        <v>0</v>
      </c>
      <c r="B2" s="281"/>
      <c r="C2" s="2"/>
      <c r="D2" s="2"/>
      <c r="E2" s="2"/>
      <c r="F2" s="2"/>
      <c r="G2" s="2"/>
      <c r="H2" s="2"/>
    </row>
    <row r="3" spans="1:8" ht="16.5" thickBot="1" thickTop="1">
      <c r="A3" s="282" t="s">
        <v>1</v>
      </c>
      <c r="B3" s="283"/>
      <c r="C3" s="284">
        <v>806750.28</v>
      </c>
      <c r="D3" s="285"/>
      <c r="E3" s="285"/>
      <c r="F3" s="286"/>
      <c r="G3" s="286"/>
      <c r="H3" s="287"/>
    </row>
    <row r="4" spans="1:8" ht="18" customHeight="1" thickBot="1" thickTop="1">
      <c r="A4" s="282" t="s">
        <v>2</v>
      </c>
      <c r="B4" s="283"/>
      <c r="C4" s="288">
        <v>720608.27</v>
      </c>
      <c r="D4" s="289"/>
      <c r="E4" s="289"/>
      <c r="F4" s="290"/>
      <c r="G4" s="290"/>
      <c r="H4" s="291"/>
    </row>
    <row r="5" spans="1:8" ht="17.25" customHeight="1" thickBot="1" thickTop="1">
      <c r="A5" s="3"/>
      <c r="B5" s="4"/>
      <c r="C5" s="292" t="s">
        <v>294</v>
      </c>
      <c r="D5" s="293"/>
      <c r="E5" s="293"/>
      <c r="F5" s="292" t="s">
        <v>320</v>
      </c>
      <c r="G5" s="293"/>
      <c r="H5" s="293"/>
    </row>
    <row r="6" spans="1:8" ht="57.75" customHeight="1" thickBot="1" thickTop="1">
      <c r="A6" s="5"/>
      <c r="B6" s="6" t="s">
        <v>3</v>
      </c>
      <c r="C6" s="9" t="s">
        <v>316</v>
      </c>
      <c r="D6" s="7" t="s">
        <v>313</v>
      </c>
      <c r="E6" s="8" t="s">
        <v>314</v>
      </c>
      <c r="F6" s="9" t="s">
        <v>316</v>
      </c>
      <c r="G6" s="7" t="s">
        <v>313</v>
      </c>
      <c r="H6" s="8" t="s">
        <v>314</v>
      </c>
    </row>
    <row r="7" spans="1:8" ht="21.75" customHeight="1" thickTop="1">
      <c r="A7" s="10"/>
      <c r="B7" s="11" t="s">
        <v>4</v>
      </c>
      <c r="C7" s="12"/>
      <c r="D7" s="13"/>
      <c r="E7" s="13"/>
      <c r="F7" s="12"/>
      <c r="G7" s="13"/>
      <c r="H7" s="13"/>
    </row>
    <row r="8" spans="1:8" ht="22.5" customHeight="1">
      <c r="A8" s="14"/>
      <c r="B8" s="11" t="s">
        <v>5</v>
      </c>
      <c r="C8" s="11"/>
      <c r="D8" s="15"/>
      <c r="E8" s="15"/>
      <c r="F8" s="11"/>
      <c r="G8" s="15"/>
      <c r="H8" s="15"/>
    </row>
    <row r="9" spans="1:8" ht="20.25" customHeight="1" thickBot="1">
      <c r="A9" s="16" t="s">
        <v>6</v>
      </c>
      <c r="B9" s="17" t="s">
        <v>7</v>
      </c>
      <c r="C9" s="18"/>
      <c r="D9" s="19"/>
      <c r="E9" s="20"/>
      <c r="F9" s="18"/>
      <c r="G9" s="19"/>
      <c r="H9" s="20"/>
    </row>
    <row r="10" spans="1:8" ht="21" customHeight="1" thickTop="1">
      <c r="A10" s="21" t="s">
        <v>8</v>
      </c>
      <c r="B10" s="237" t="s">
        <v>9</v>
      </c>
      <c r="C10" s="247">
        <v>0</v>
      </c>
      <c r="D10" s="24">
        <v>540000</v>
      </c>
      <c r="E10" s="23">
        <f>SUM(C10+D10)</f>
        <v>540000</v>
      </c>
      <c r="F10" s="247">
        <v>0</v>
      </c>
      <c r="G10" s="24">
        <v>540000</v>
      </c>
      <c r="H10" s="23">
        <f>SUM(F10+G10)</f>
        <v>540000</v>
      </c>
    </row>
    <row r="11" spans="1:8" ht="12.75" customHeight="1" thickBot="1">
      <c r="A11" s="21" t="s">
        <v>10</v>
      </c>
      <c r="B11" s="25"/>
      <c r="C11" s="230">
        <v>0</v>
      </c>
      <c r="D11" s="26">
        <v>0</v>
      </c>
      <c r="E11" s="249">
        <f>SUM(C11+D11)</f>
        <v>0</v>
      </c>
      <c r="F11" s="248">
        <v>0</v>
      </c>
      <c r="G11" s="26">
        <v>0</v>
      </c>
      <c r="H11" s="249">
        <f>SUM(F11+G11)</f>
        <v>0</v>
      </c>
    </row>
    <row r="12" spans="1:8" ht="26.25" customHeight="1" thickBot="1" thickTop="1">
      <c r="A12" s="16" t="s">
        <v>11</v>
      </c>
      <c r="B12" s="239" t="s">
        <v>12</v>
      </c>
      <c r="C12" s="51"/>
      <c r="D12" s="54"/>
      <c r="E12" s="54"/>
      <c r="F12" s="51"/>
      <c r="G12" s="54"/>
      <c r="H12" s="54"/>
    </row>
    <row r="13" spans="1:8" ht="14.25" customHeight="1" thickTop="1">
      <c r="A13" s="21" t="s">
        <v>13</v>
      </c>
      <c r="B13" s="237" t="s">
        <v>14</v>
      </c>
      <c r="C13" s="29">
        <v>0</v>
      </c>
      <c r="D13" s="24">
        <v>0</v>
      </c>
      <c r="E13" s="40">
        <f>(C13+D13)</f>
        <v>0</v>
      </c>
      <c r="F13" s="29">
        <v>0</v>
      </c>
      <c r="G13" s="24">
        <v>0</v>
      </c>
      <c r="H13" s="40">
        <f>(F13+G13)</f>
        <v>0</v>
      </c>
    </row>
    <row r="14" spans="1:8" ht="17.25" customHeight="1">
      <c r="A14" s="21" t="s">
        <v>15</v>
      </c>
      <c r="B14" s="238" t="s">
        <v>16</v>
      </c>
      <c r="C14" s="30">
        <v>0</v>
      </c>
      <c r="D14" s="44">
        <v>0</v>
      </c>
      <c r="E14" s="42">
        <f aca="true" t="shared" si="0" ref="E14:E20">SUM(C14+D14)</f>
        <v>0</v>
      </c>
      <c r="F14" s="30">
        <v>0</v>
      </c>
      <c r="G14" s="44">
        <v>0</v>
      </c>
      <c r="H14" s="42">
        <f aca="true" t="shared" si="1" ref="H14:H20">SUM(F14+G14)</f>
        <v>0</v>
      </c>
    </row>
    <row r="15" spans="1:8" ht="23.25" customHeight="1">
      <c r="A15" s="21" t="s">
        <v>17</v>
      </c>
      <c r="B15" s="238" t="s">
        <v>18</v>
      </c>
      <c r="C15" s="33">
        <v>0</v>
      </c>
      <c r="D15" s="143">
        <v>800</v>
      </c>
      <c r="E15" s="42">
        <f t="shared" si="0"/>
        <v>800</v>
      </c>
      <c r="F15" s="33">
        <v>0</v>
      </c>
      <c r="G15" s="143">
        <v>800</v>
      </c>
      <c r="H15" s="42">
        <f t="shared" si="1"/>
        <v>800</v>
      </c>
    </row>
    <row r="16" spans="1:8" ht="28.5" customHeight="1">
      <c r="A16" s="21" t="s">
        <v>19</v>
      </c>
      <c r="B16" s="238" t="s">
        <v>20</v>
      </c>
      <c r="C16" s="33">
        <v>0</v>
      </c>
      <c r="D16" s="143">
        <v>15531.75</v>
      </c>
      <c r="E16" s="180">
        <f t="shared" si="0"/>
        <v>15531.75</v>
      </c>
      <c r="F16" s="33">
        <v>0</v>
      </c>
      <c r="G16" s="143">
        <v>15531.75</v>
      </c>
      <c r="H16" s="180">
        <f t="shared" si="1"/>
        <v>15531.75</v>
      </c>
    </row>
    <row r="17" spans="1:8" ht="27.75" customHeight="1">
      <c r="A17" s="21" t="s">
        <v>21</v>
      </c>
      <c r="B17" s="238" t="s">
        <v>22</v>
      </c>
      <c r="C17" s="33">
        <v>2050</v>
      </c>
      <c r="D17" s="143">
        <v>0</v>
      </c>
      <c r="E17" s="180">
        <f t="shared" si="0"/>
        <v>2050</v>
      </c>
      <c r="F17" s="33">
        <v>2050</v>
      </c>
      <c r="G17" s="143">
        <v>0</v>
      </c>
      <c r="H17" s="180">
        <f t="shared" si="1"/>
        <v>2050</v>
      </c>
    </row>
    <row r="18" spans="1:8" ht="20.25" customHeight="1">
      <c r="A18" s="21" t="s">
        <v>23</v>
      </c>
      <c r="B18" s="238"/>
      <c r="C18" s="33">
        <v>0</v>
      </c>
      <c r="D18" s="143">
        <v>0</v>
      </c>
      <c r="E18" s="64">
        <f t="shared" si="0"/>
        <v>0</v>
      </c>
      <c r="F18" s="33">
        <v>0</v>
      </c>
      <c r="G18" s="143">
        <v>0</v>
      </c>
      <c r="H18" s="64">
        <f t="shared" si="1"/>
        <v>0</v>
      </c>
    </row>
    <row r="19" spans="1:10" ht="16.5" customHeight="1">
      <c r="A19" s="21" t="s">
        <v>24</v>
      </c>
      <c r="B19" s="238"/>
      <c r="C19" s="34">
        <v>0</v>
      </c>
      <c r="D19" s="143">
        <v>0</v>
      </c>
      <c r="E19" s="180">
        <f t="shared" si="0"/>
        <v>0</v>
      </c>
      <c r="F19" s="34">
        <v>0</v>
      </c>
      <c r="G19" s="143">
        <v>0</v>
      </c>
      <c r="H19" s="180">
        <f t="shared" si="1"/>
        <v>0</v>
      </c>
      <c r="J19" s="1"/>
    </row>
    <row r="20" spans="1:10" ht="22.5" customHeight="1" thickBot="1">
      <c r="A20" s="21" t="s">
        <v>25</v>
      </c>
      <c r="B20" s="238"/>
      <c r="C20" s="250">
        <v>0</v>
      </c>
      <c r="D20" s="26">
        <v>0</v>
      </c>
      <c r="E20" s="152">
        <f t="shared" si="0"/>
        <v>0</v>
      </c>
      <c r="F20" s="250">
        <v>0</v>
      </c>
      <c r="G20" s="26">
        <v>0</v>
      </c>
      <c r="H20" s="152">
        <f t="shared" si="1"/>
        <v>0</v>
      </c>
      <c r="J20" s="1"/>
    </row>
    <row r="21" spans="1:8" ht="17.25" customHeight="1" thickBot="1" thickTop="1">
      <c r="A21" s="16" t="s">
        <v>26</v>
      </c>
      <c r="B21" s="17" t="s">
        <v>27</v>
      </c>
      <c r="C21" s="217"/>
      <c r="D21" s="218"/>
      <c r="E21" s="218"/>
      <c r="F21" s="217"/>
      <c r="G21" s="218"/>
      <c r="H21" s="218"/>
    </row>
    <row r="22" spans="1:10" ht="18" customHeight="1" thickTop="1">
      <c r="A22" s="21" t="s">
        <v>28</v>
      </c>
      <c r="B22" s="237" t="s">
        <v>29</v>
      </c>
      <c r="C22" s="247">
        <v>0</v>
      </c>
      <c r="D22" s="24">
        <v>72792.57</v>
      </c>
      <c r="E22" s="40">
        <f>(C22+D22)</f>
        <v>72792.57</v>
      </c>
      <c r="F22" s="247">
        <v>0</v>
      </c>
      <c r="G22" s="24">
        <v>45300</v>
      </c>
      <c r="H22" s="42">
        <f aca="true" t="shared" si="2" ref="H22:H32">SUM(F22+G22)</f>
        <v>45300</v>
      </c>
      <c r="J22" s="1"/>
    </row>
    <row r="23" spans="1:8" ht="16.5" customHeight="1">
      <c r="A23" s="21" t="s">
        <v>30</v>
      </c>
      <c r="B23" s="238" t="s">
        <v>31</v>
      </c>
      <c r="C23" s="251">
        <v>0</v>
      </c>
      <c r="D23" s="44">
        <v>0</v>
      </c>
      <c r="E23" s="42">
        <f aca="true" t="shared" si="3" ref="E23:E32">SUM(C23+D23)</f>
        <v>0</v>
      </c>
      <c r="F23" s="251">
        <v>0</v>
      </c>
      <c r="G23" s="44">
        <v>0</v>
      </c>
      <c r="H23" s="42">
        <f t="shared" si="2"/>
        <v>0</v>
      </c>
    </row>
    <row r="24" spans="1:11" ht="18.75" customHeight="1">
      <c r="A24" s="21" t="s">
        <v>32</v>
      </c>
      <c r="B24" s="238" t="s">
        <v>299</v>
      </c>
      <c r="C24" s="41">
        <v>0</v>
      </c>
      <c r="D24" s="143">
        <v>0</v>
      </c>
      <c r="E24" s="42">
        <f t="shared" si="3"/>
        <v>0</v>
      </c>
      <c r="F24" s="41">
        <v>0</v>
      </c>
      <c r="G24" s="143">
        <v>0</v>
      </c>
      <c r="H24" s="42">
        <f t="shared" si="2"/>
        <v>0</v>
      </c>
      <c r="K24" s="43"/>
    </row>
    <row r="25" spans="1:11" ht="13.5" customHeight="1">
      <c r="A25" s="21" t="s">
        <v>33</v>
      </c>
      <c r="B25" s="238" t="s">
        <v>34</v>
      </c>
      <c r="C25" s="30">
        <v>0</v>
      </c>
      <c r="D25" s="44">
        <v>0</v>
      </c>
      <c r="E25" s="42">
        <f t="shared" si="3"/>
        <v>0</v>
      </c>
      <c r="F25" s="30">
        <v>0</v>
      </c>
      <c r="G25" s="44">
        <v>0</v>
      </c>
      <c r="H25" s="42">
        <f t="shared" si="2"/>
        <v>0</v>
      </c>
      <c r="K25" s="43"/>
    </row>
    <row r="26" spans="1:8" ht="19.5" customHeight="1">
      <c r="A26" s="21" t="s">
        <v>35</v>
      </c>
      <c r="B26" s="238" t="s">
        <v>36</v>
      </c>
      <c r="C26" s="30">
        <v>0</v>
      </c>
      <c r="D26" s="44">
        <v>0</v>
      </c>
      <c r="E26" s="42">
        <f t="shared" si="3"/>
        <v>0</v>
      </c>
      <c r="F26" s="30">
        <v>0</v>
      </c>
      <c r="G26" s="44">
        <v>0</v>
      </c>
      <c r="H26" s="42">
        <f t="shared" si="2"/>
        <v>0</v>
      </c>
    </row>
    <row r="27" spans="1:8" ht="17.25" customHeight="1">
      <c r="A27" s="21" t="s">
        <v>37</v>
      </c>
      <c r="B27" s="238" t="s">
        <v>310</v>
      </c>
      <c r="C27" s="251">
        <v>0</v>
      </c>
      <c r="D27" s="44">
        <v>0</v>
      </c>
      <c r="E27" s="42">
        <f t="shared" si="3"/>
        <v>0</v>
      </c>
      <c r="F27" s="251">
        <v>0</v>
      </c>
      <c r="G27" s="44">
        <v>0</v>
      </c>
      <c r="H27" s="42">
        <f t="shared" si="2"/>
        <v>0</v>
      </c>
    </row>
    <row r="28" spans="1:8" ht="20.25" customHeight="1">
      <c r="A28" s="21" t="s">
        <v>38</v>
      </c>
      <c r="B28" s="238" t="s">
        <v>311</v>
      </c>
      <c r="C28" s="41">
        <v>0</v>
      </c>
      <c r="D28" s="44">
        <v>0</v>
      </c>
      <c r="E28" s="42">
        <f t="shared" si="3"/>
        <v>0</v>
      </c>
      <c r="F28" s="41">
        <v>0</v>
      </c>
      <c r="G28" s="44">
        <v>0</v>
      </c>
      <c r="H28" s="42">
        <f t="shared" si="2"/>
        <v>0</v>
      </c>
    </row>
    <row r="29" spans="1:8" ht="19.5" customHeight="1">
      <c r="A29" s="21" t="s">
        <v>39</v>
      </c>
      <c r="B29" s="238" t="s">
        <v>40</v>
      </c>
      <c r="C29" s="251">
        <v>0</v>
      </c>
      <c r="D29" s="44">
        <v>0</v>
      </c>
      <c r="E29" s="42">
        <f t="shared" si="3"/>
        <v>0</v>
      </c>
      <c r="F29" s="251">
        <v>0</v>
      </c>
      <c r="G29" s="44">
        <v>0</v>
      </c>
      <c r="H29" s="42">
        <f t="shared" si="2"/>
        <v>0</v>
      </c>
    </row>
    <row r="30" spans="1:11" ht="16.5" customHeight="1">
      <c r="A30" s="21" t="s">
        <v>41</v>
      </c>
      <c r="B30" s="238" t="s">
        <v>42</v>
      </c>
      <c r="C30" s="251">
        <v>0</v>
      </c>
      <c r="D30" s="44">
        <v>100000</v>
      </c>
      <c r="E30" s="42">
        <f t="shared" si="3"/>
        <v>100000</v>
      </c>
      <c r="F30" s="251">
        <v>0</v>
      </c>
      <c r="G30" s="44">
        <v>95381</v>
      </c>
      <c r="H30" s="42">
        <f t="shared" si="2"/>
        <v>95381</v>
      </c>
      <c r="J30" s="1"/>
      <c r="K30" s="46"/>
    </row>
    <row r="31" spans="1:10" ht="14.25">
      <c r="A31" s="21" t="s">
        <v>43</v>
      </c>
      <c r="B31" s="47" t="s">
        <v>44</v>
      </c>
      <c r="C31" s="168">
        <v>0</v>
      </c>
      <c r="D31" s="142">
        <v>17280</v>
      </c>
      <c r="E31" s="32">
        <f t="shared" si="3"/>
        <v>17280</v>
      </c>
      <c r="F31" s="252">
        <v>0</v>
      </c>
      <c r="G31" s="142">
        <v>17280</v>
      </c>
      <c r="H31" s="32">
        <f t="shared" si="2"/>
        <v>17280</v>
      </c>
      <c r="J31" s="1"/>
    </row>
    <row r="32" spans="1:11" s="216" customFormat="1" ht="15" thickBot="1">
      <c r="A32" s="21" t="s">
        <v>242</v>
      </c>
      <c r="B32" s="47" t="s">
        <v>298</v>
      </c>
      <c r="C32" s="230">
        <v>0</v>
      </c>
      <c r="D32" s="231">
        <v>7800</v>
      </c>
      <c r="E32" s="274">
        <f t="shared" si="3"/>
        <v>7800</v>
      </c>
      <c r="F32" s="273">
        <v>0</v>
      </c>
      <c r="G32" s="231">
        <v>7800</v>
      </c>
      <c r="H32" s="274">
        <f t="shared" si="2"/>
        <v>7800</v>
      </c>
      <c r="J32" s="1"/>
      <c r="K32" s="1"/>
    </row>
    <row r="33" spans="1:8" ht="15.75" customHeight="1" thickBot="1" thickTop="1">
      <c r="A33" s="16" t="s">
        <v>45</v>
      </c>
      <c r="B33" s="17" t="s">
        <v>46</v>
      </c>
      <c r="C33" s="51"/>
      <c r="D33" s="51"/>
      <c r="E33" s="51"/>
      <c r="F33" s="51"/>
      <c r="G33" s="51"/>
      <c r="H33" s="51"/>
    </row>
    <row r="34" spans="1:8" ht="15" thickTop="1">
      <c r="A34" s="21" t="s">
        <v>47</v>
      </c>
      <c r="B34" s="45"/>
      <c r="C34" s="39">
        <v>0</v>
      </c>
      <c r="D34" s="24">
        <v>0</v>
      </c>
      <c r="E34" s="23">
        <f>(C34+D34)</f>
        <v>0</v>
      </c>
      <c r="F34" s="39">
        <v>0</v>
      </c>
      <c r="G34" s="24">
        <v>0</v>
      </c>
      <c r="H34" s="23">
        <f>(F34+G34)</f>
        <v>0</v>
      </c>
    </row>
    <row r="35" spans="1:8" ht="15" thickBot="1">
      <c r="A35" s="21" t="s">
        <v>48</v>
      </c>
      <c r="B35" s="45"/>
      <c r="C35" s="201">
        <v>0</v>
      </c>
      <c r="D35" s="44">
        <v>0</v>
      </c>
      <c r="E35" s="31">
        <f>(C35+D35)</f>
        <v>0</v>
      </c>
      <c r="F35" s="201">
        <v>0</v>
      </c>
      <c r="G35" s="44">
        <v>0</v>
      </c>
      <c r="H35" s="31">
        <f>(F35+G35)</f>
        <v>0</v>
      </c>
    </row>
    <row r="36" spans="1:8" ht="17.25" customHeight="1" thickBot="1" thickTop="1">
      <c r="A36" s="16" t="s">
        <v>49</v>
      </c>
      <c r="B36" s="17" t="s">
        <v>50</v>
      </c>
      <c r="C36" s="27"/>
      <c r="D36" s="52"/>
      <c r="E36" s="52"/>
      <c r="F36" s="27"/>
      <c r="G36" s="52"/>
      <c r="H36" s="52"/>
    </row>
    <row r="37" spans="1:11" ht="19.5" customHeight="1" thickBot="1" thickTop="1">
      <c r="A37" s="21" t="s">
        <v>51</v>
      </c>
      <c r="B37" s="45" t="s">
        <v>52</v>
      </c>
      <c r="C37" s="39">
        <v>0</v>
      </c>
      <c r="D37" s="24">
        <v>3595.25</v>
      </c>
      <c r="E37" s="23">
        <f>(C37+D37)</f>
        <v>3595.25</v>
      </c>
      <c r="F37" s="39">
        <v>0</v>
      </c>
      <c r="G37" s="24">
        <v>3595.25</v>
      </c>
      <c r="H37" s="23">
        <f>(F37+G37)</f>
        <v>3595.25</v>
      </c>
      <c r="J37" s="1"/>
      <c r="K37" s="46"/>
    </row>
    <row r="38" spans="1:8" ht="14.25" customHeight="1" thickBot="1" thickTop="1">
      <c r="A38" s="21" t="s">
        <v>53</v>
      </c>
      <c r="B38" s="25"/>
      <c r="C38" s="48">
        <v>0</v>
      </c>
      <c r="D38" s="50">
        <v>0</v>
      </c>
      <c r="E38" s="49">
        <f>SUM(C38+D38)</f>
        <v>0</v>
      </c>
      <c r="F38" s="23">
        <f>(D38+E38)</f>
        <v>0</v>
      </c>
      <c r="G38" s="23">
        <f>(E38+F38)</f>
        <v>0</v>
      </c>
      <c r="H38" s="23">
        <f>(F38+G38)</f>
        <v>0</v>
      </c>
    </row>
    <row r="39" spans="1:8" ht="18" customHeight="1" thickBot="1" thickTop="1">
      <c r="A39" s="16" t="s">
        <v>54</v>
      </c>
      <c r="B39" s="17" t="s">
        <v>55</v>
      </c>
      <c r="C39" s="51"/>
      <c r="D39" s="54"/>
      <c r="E39" s="54"/>
      <c r="F39" s="51"/>
      <c r="G39" s="54"/>
      <c r="H39" s="54"/>
    </row>
    <row r="40" spans="1:8" ht="18" customHeight="1" thickTop="1">
      <c r="A40" s="21" t="s">
        <v>56</v>
      </c>
      <c r="B40" s="53" t="s">
        <v>57</v>
      </c>
      <c r="C40" s="29">
        <v>0</v>
      </c>
      <c r="D40" s="24">
        <v>1200</v>
      </c>
      <c r="E40" s="23">
        <f>(C40+D40)</f>
        <v>1200</v>
      </c>
      <c r="F40" s="29">
        <v>0</v>
      </c>
      <c r="G40" s="24">
        <v>1200</v>
      </c>
      <c r="H40" s="23">
        <f>(F40+G40)</f>
        <v>1200</v>
      </c>
    </row>
    <row r="41" spans="1:8" ht="26.25">
      <c r="A41" s="21" t="s">
        <v>58</v>
      </c>
      <c r="B41" s="47" t="s">
        <v>59</v>
      </c>
      <c r="C41" s="208">
        <v>82353.51</v>
      </c>
      <c r="D41" s="271">
        <v>15000</v>
      </c>
      <c r="E41" s="270">
        <f>SUM(C41+D41)</f>
        <v>97353.51</v>
      </c>
      <c r="F41" s="208">
        <v>82353.51</v>
      </c>
      <c r="G41" s="271">
        <v>15000</v>
      </c>
      <c r="H41" s="270">
        <f>SUM(F41+G41)</f>
        <v>97353.51</v>
      </c>
    </row>
    <row r="42" spans="1:11" s="216" customFormat="1" ht="14.25">
      <c r="A42" s="21" t="s">
        <v>301</v>
      </c>
      <c r="B42" s="47" t="s">
        <v>303</v>
      </c>
      <c r="C42" s="33">
        <v>1200</v>
      </c>
      <c r="D42" s="143">
        <v>2397.42</v>
      </c>
      <c r="E42" s="32">
        <f>SUM(C42+D42)</f>
        <v>3597.42</v>
      </c>
      <c r="F42" s="33">
        <v>1200</v>
      </c>
      <c r="G42" s="143">
        <v>2397.42</v>
      </c>
      <c r="H42" s="32">
        <f>SUM(F42+G42)</f>
        <v>3597.42</v>
      </c>
      <c r="K42" s="1"/>
    </row>
    <row r="43" spans="1:11" s="216" customFormat="1" ht="15" thickBot="1">
      <c r="A43" s="21" t="s">
        <v>302</v>
      </c>
      <c r="B43" s="47" t="s">
        <v>304</v>
      </c>
      <c r="C43" s="211">
        <v>1200</v>
      </c>
      <c r="D43" s="50">
        <v>1200</v>
      </c>
      <c r="E43" s="49">
        <f>SUM(C43+D43)</f>
        <v>2400</v>
      </c>
      <c r="F43" s="211">
        <v>1200</v>
      </c>
      <c r="G43" s="50">
        <v>1200</v>
      </c>
      <c r="H43" s="49">
        <f>SUM(F43+G43)</f>
        <v>2400</v>
      </c>
      <c r="K43" s="1"/>
    </row>
    <row r="44" spans="1:8" ht="16.5" customHeight="1" thickBot="1" thickTop="1">
      <c r="A44" s="16" t="s">
        <v>60</v>
      </c>
      <c r="B44" s="17" t="s">
        <v>61</v>
      </c>
      <c r="C44" s="54"/>
      <c r="D44" s="54"/>
      <c r="E44" s="54"/>
      <c r="F44" s="54"/>
      <c r="G44" s="54"/>
      <c r="H44" s="54"/>
    </row>
    <row r="45" spans="1:10" ht="15" thickBot="1" thickTop="1">
      <c r="A45" s="21" t="s">
        <v>62</v>
      </c>
      <c r="B45" s="237" t="s">
        <v>300</v>
      </c>
      <c r="C45" s="253">
        <v>0</v>
      </c>
      <c r="D45" s="61">
        <v>5634</v>
      </c>
      <c r="E45" s="40">
        <f>(C45+D45)</f>
        <v>5634</v>
      </c>
      <c r="F45" s="253">
        <v>0</v>
      </c>
      <c r="G45" s="61">
        <v>15978</v>
      </c>
      <c r="H45" s="49">
        <f>SUM(F45+G45)</f>
        <v>15978</v>
      </c>
      <c r="J45" s="1"/>
    </row>
    <row r="46" spans="1:8" ht="18" customHeight="1" thickBot="1" thickTop="1">
      <c r="A46" s="16" t="s">
        <v>63</v>
      </c>
      <c r="B46" s="17" t="s">
        <v>64</v>
      </c>
      <c r="C46" s="51"/>
      <c r="D46" s="219"/>
      <c r="E46" s="54"/>
      <c r="F46" s="51"/>
      <c r="G46" s="219"/>
      <c r="H46" s="54"/>
    </row>
    <row r="47" spans="1:8" ht="17.25" customHeight="1" thickTop="1">
      <c r="A47" s="21" t="s">
        <v>65</v>
      </c>
      <c r="B47" s="45" t="s">
        <v>66</v>
      </c>
      <c r="C47" s="39">
        <v>0</v>
      </c>
      <c r="D47" s="24">
        <v>0</v>
      </c>
      <c r="E47" s="23">
        <f>(C47+D47)</f>
        <v>0</v>
      </c>
      <c r="F47" s="247">
        <v>0</v>
      </c>
      <c r="G47" s="24">
        <v>0</v>
      </c>
      <c r="H47" s="23">
        <f>(F47+G47)</f>
        <v>0</v>
      </c>
    </row>
    <row r="48" spans="1:8" ht="12" customHeight="1" thickBot="1">
      <c r="A48" s="21" t="s">
        <v>67</v>
      </c>
      <c r="B48" s="45"/>
      <c r="C48" s="230">
        <v>0</v>
      </c>
      <c r="D48" s="231">
        <v>0</v>
      </c>
      <c r="E48" s="232">
        <f>SUM(C48+D48)</f>
        <v>0</v>
      </c>
      <c r="F48" s="258">
        <v>0</v>
      </c>
      <c r="G48" s="231">
        <v>0</v>
      </c>
      <c r="H48" s="232">
        <f>SUM(F48+G48)</f>
        <v>0</v>
      </c>
    </row>
    <row r="49" spans="1:8" ht="17.25" customHeight="1" thickTop="1">
      <c r="A49" s="56"/>
      <c r="B49" s="11" t="s">
        <v>68</v>
      </c>
      <c r="C49" s="220"/>
      <c r="D49" s="221"/>
      <c r="E49" s="221"/>
      <c r="F49" s="220"/>
      <c r="G49" s="221"/>
      <c r="H49" s="221"/>
    </row>
    <row r="50" spans="1:8" ht="26.25" customHeight="1" thickBot="1">
      <c r="A50" s="16" t="s">
        <v>69</v>
      </c>
      <c r="B50" s="17" t="s">
        <v>70</v>
      </c>
      <c r="C50" s="217"/>
      <c r="D50" s="218"/>
      <c r="E50" s="218"/>
      <c r="F50" s="217"/>
      <c r="G50" s="218"/>
      <c r="H50" s="218"/>
    </row>
    <row r="51" spans="1:8" ht="18.75" customHeight="1" thickTop="1">
      <c r="A51" s="21" t="s">
        <v>71</v>
      </c>
      <c r="B51" s="22" t="s">
        <v>72</v>
      </c>
      <c r="C51" s="206">
        <v>0</v>
      </c>
      <c r="D51" s="24">
        <v>0</v>
      </c>
      <c r="E51" s="23">
        <f>(C51+D51)</f>
        <v>0</v>
      </c>
      <c r="F51" s="206">
        <v>0</v>
      </c>
      <c r="G51" s="24">
        <v>0</v>
      </c>
      <c r="H51" s="23">
        <f>(F51+G51)</f>
        <v>0</v>
      </c>
    </row>
    <row r="52" spans="1:8" ht="18.75" customHeight="1">
      <c r="A52" s="21" t="s">
        <v>73</v>
      </c>
      <c r="B52" s="47" t="s">
        <v>74</v>
      </c>
      <c r="C52" s="208">
        <v>0</v>
      </c>
      <c r="D52" s="44">
        <v>0</v>
      </c>
      <c r="E52" s="31">
        <f>SUM(C52+D52)</f>
        <v>0</v>
      </c>
      <c r="F52" s="208">
        <v>0</v>
      </c>
      <c r="G52" s="44">
        <v>0</v>
      </c>
      <c r="H52" s="31">
        <f>SUM(F52+G52)</f>
        <v>0</v>
      </c>
    </row>
    <row r="53" spans="1:8" ht="18.75" customHeight="1" thickBot="1">
      <c r="A53" s="21" t="s">
        <v>75</v>
      </c>
      <c r="B53" s="47" t="s">
        <v>76</v>
      </c>
      <c r="C53" s="209">
        <v>0</v>
      </c>
      <c r="D53" s="231">
        <v>0</v>
      </c>
      <c r="E53" s="232">
        <f>SUM(C53+D53)</f>
        <v>0</v>
      </c>
      <c r="F53" s="209">
        <v>0</v>
      </c>
      <c r="G53" s="231">
        <v>0</v>
      </c>
      <c r="H53" s="232">
        <f>SUM(F53+G53)</f>
        <v>0</v>
      </c>
    </row>
    <row r="54" spans="1:8" ht="21" customHeight="1" thickBot="1" thickTop="1">
      <c r="A54" s="16" t="s">
        <v>77</v>
      </c>
      <c r="B54" s="171" t="s">
        <v>78</v>
      </c>
      <c r="C54" s="51"/>
      <c r="D54" s="272"/>
      <c r="E54" s="272"/>
      <c r="F54" s="51"/>
      <c r="G54" s="272"/>
      <c r="H54" s="272"/>
    </row>
    <row r="55" spans="1:8" ht="12.75" customHeight="1" thickBot="1" thickTop="1">
      <c r="A55" s="21" t="s">
        <v>79</v>
      </c>
      <c r="B55" s="60"/>
      <c r="C55" s="233">
        <v>0</v>
      </c>
      <c r="D55" s="234">
        <v>0</v>
      </c>
      <c r="E55" s="235">
        <f>SUM(C55+D55)</f>
        <v>0</v>
      </c>
      <c r="F55" s="233">
        <v>0</v>
      </c>
      <c r="G55" s="234">
        <v>0</v>
      </c>
      <c r="H55" s="235">
        <f>SUM(F55+G55)</f>
        <v>0</v>
      </c>
    </row>
    <row r="56" spans="1:8" ht="15.75" customHeight="1" thickBot="1" thickTop="1">
      <c r="A56" s="16" t="s">
        <v>80</v>
      </c>
      <c r="B56" s="17" t="s">
        <v>81</v>
      </c>
      <c r="C56" s="51"/>
      <c r="D56" s="219"/>
      <c r="E56" s="219"/>
      <c r="F56" s="51"/>
      <c r="G56" s="219"/>
      <c r="H56" s="219"/>
    </row>
    <row r="57" spans="1:8" ht="20.25" customHeight="1" thickTop="1">
      <c r="A57" s="21" t="s">
        <v>82</v>
      </c>
      <c r="B57" s="22" t="s">
        <v>83</v>
      </c>
      <c r="C57" s="39">
        <v>0</v>
      </c>
      <c r="D57" s="24">
        <v>0</v>
      </c>
      <c r="E57" s="23">
        <f>(C57+D57)</f>
        <v>0</v>
      </c>
      <c r="F57" s="39">
        <v>0</v>
      </c>
      <c r="G57" s="24">
        <v>0</v>
      </c>
      <c r="H57" s="23">
        <f>(F57+G57)</f>
        <v>0</v>
      </c>
    </row>
    <row r="58" spans="1:8" ht="16.5" customHeight="1">
      <c r="A58" s="21" t="s">
        <v>84</v>
      </c>
      <c r="B58" s="47" t="s">
        <v>85</v>
      </c>
      <c r="C58" s="63">
        <v>0</v>
      </c>
      <c r="D58" s="44">
        <v>0</v>
      </c>
      <c r="E58" s="31">
        <f>SUM(C58+D58)</f>
        <v>0</v>
      </c>
      <c r="F58" s="63">
        <v>0</v>
      </c>
      <c r="G58" s="44">
        <v>0</v>
      </c>
      <c r="H58" s="31">
        <f>SUM(F58+G58)</f>
        <v>0</v>
      </c>
    </row>
    <row r="59" spans="1:11" ht="15.75" customHeight="1" thickBot="1">
      <c r="A59" s="21" t="s">
        <v>86</v>
      </c>
      <c r="B59" s="47" t="s">
        <v>87</v>
      </c>
      <c r="C59" s="48">
        <v>0</v>
      </c>
      <c r="D59" s="50">
        <v>13000</v>
      </c>
      <c r="E59" s="49">
        <f>SUM(C59+D59)</f>
        <v>13000</v>
      </c>
      <c r="F59" s="48">
        <v>0</v>
      </c>
      <c r="G59" s="50">
        <v>12377.04</v>
      </c>
      <c r="H59" s="49">
        <f>SUM(F59+G59)</f>
        <v>12377.04</v>
      </c>
      <c r="J59" s="1"/>
      <c r="K59" s="46"/>
    </row>
    <row r="60" spans="1:11" ht="16.5" customHeight="1" thickBot="1" thickTop="1">
      <c r="A60" s="16" t="s">
        <v>88</v>
      </c>
      <c r="B60" s="81" t="s">
        <v>89</v>
      </c>
      <c r="C60" s="51"/>
      <c r="D60" s="54"/>
      <c r="E60" s="54"/>
      <c r="F60" s="51"/>
      <c r="G60" s="54"/>
      <c r="H60" s="54"/>
      <c r="K60" s="46"/>
    </row>
    <row r="61" spans="1:11" ht="15.75" customHeight="1" thickBot="1" thickTop="1">
      <c r="A61" s="21" t="s">
        <v>90</v>
      </c>
      <c r="B61" s="47" t="s">
        <v>91</v>
      </c>
      <c r="C61" s="207">
        <v>0</v>
      </c>
      <c r="D61" s="61">
        <v>0</v>
      </c>
      <c r="E61" s="64">
        <f>SUM(C61+D61)</f>
        <v>0</v>
      </c>
      <c r="F61" s="255">
        <v>0</v>
      </c>
      <c r="G61" s="61">
        <v>720</v>
      </c>
      <c r="H61" s="64">
        <f>SUM(F61+G61)</f>
        <v>720</v>
      </c>
      <c r="J61" s="1"/>
      <c r="K61" s="46"/>
    </row>
    <row r="62" spans="1:8" ht="17.25" customHeight="1" thickBot="1" thickTop="1">
      <c r="A62" s="16" t="s">
        <v>92</v>
      </c>
      <c r="B62" s="81" t="s">
        <v>93</v>
      </c>
      <c r="C62" s="27"/>
      <c r="D62" s="52"/>
      <c r="E62" s="52"/>
      <c r="F62" s="27"/>
      <c r="G62" s="52"/>
      <c r="H62" s="52"/>
    </row>
    <row r="63" spans="1:8" ht="15" thickBot="1" thickTop="1">
      <c r="A63" s="21" t="s">
        <v>94</v>
      </c>
      <c r="B63" s="47" t="s">
        <v>95</v>
      </c>
      <c r="C63" s="65">
        <v>0</v>
      </c>
      <c r="D63" s="61">
        <v>0</v>
      </c>
      <c r="E63" s="66">
        <f>SUM(C63+D63)</f>
        <v>0</v>
      </c>
      <c r="F63" s="256">
        <v>0</v>
      </c>
      <c r="G63" s="61">
        <v>0</v>
      </c>
      <c r="H63" s="66">
        <f>SUM(F63+G63)</f>
        <v>0</v>
      </c>
    </row>
    <row r="64" spans="1:12" ht="19.5" customHeight="1" thickBot="1" thickTop="1">
      <c r="A64" s="67"/>
      <c r="B64" s="68" t="s">
        <v>96</v>
      </c>
      <c r="C64" s="69">
        <f aca="true" t="shared" si="4" ref="C64:H64">SUM(C10:C63)</f>
        <v>86803.51</v>
      </c>
      <c r="D64" s="70">
        <f t="shared" si="4"/>
        <v>796230.9900000001</v>
      </c>
      <c r="E64" s="90">
        <f t="shared" si="4"/>
        <v>883034.5000000001</v>
      </c>
      <c r="F64" s="277">
        <f t="shared" si="4"/>
        <v>86803.51</v>
      </c>
      <c r="G64" s="70">
        <f t="shared" si="4"/>
        <v>774560.4600000001</v>
      </c>
      <c r="H64" s="71">
        <f t="shared" si="4"/>
        <v>861363.9700000001</v>
      </c>
      <c r="L64" s="1"/>
    </row>
    <row r="65" spans="1:11" s="75" customFormat="1" ht="25.5" customHeight="1" thickBot="1" thickTop="1">
      <c r="A65" s="72"/>
      <c r="B65" s="73"/>
      <c r="C65" s="74"/>
      <c r="D65" s="74"/>
      <c r="E65" s="74"/>
      <c r="F65" s="223"/>
      <c r="G65" s="223"/>
      <c r="H65" s="223"/>
      <c r="J65" s="76"/>
      <c r="K65" s="76"/>
    </row>
    <row r="66" spans="1:8" ht="42.75" customHeight="1" thickBot="1" thickTop="1">
      <c r="A66" s="282"/>
      <c r="B66" s="294"/>
      <c r="C66" s="292" t="s">
        <v>294</v>
      </c>
      <c r="D66" s="293"/>
      <c r="E66" s="293"/>
      <c r="F66" s="292" t="s">
        <v>320</v>
      </c>
      <c r="G66" s="293"/>
      <c r="H66" s="293"/>
    </row>
    <row r="67" spans="1:8" ht="89.25" customHeight="1" thickBot="1" thickTop="1">
      <c r="A67" s="77" t="s">
        <v>97</v>
      </c>
      <c r="B67" s="6" t="s">
        <v>3</v>
      </c>
      <c r="C67" s="9" t="s">
        <v>316</v>
      </c>
      <c r="D67" s="7" t="s">
        <v>313</v>
      </c>
      <c r="E67" s="8" t="s">
        <v>314</v>
      </c>
      <c r="F67" s="9" t="s">
        <v>316</v>
      </c>
      <c r="G67" s="7" t="s">
        <v>313</v>
      </c>
      <c r="H67" s="8" t="s">
        <v>314</v>
      </c>
    </row>
    <row r="68" spans="1:8" ht="18.75" customHeight="1" thickTop="1">
      <c r="A68" s="78"/>
      <c r="B68" s="17" t="s">
        <v>98</v>
      </c>
      <c r="C68" s="224"/>
      <c r="D68" s="225"/>
      <c r="E68" s="226"/>
      <c r="F68" s="224"/>
      <c r="G68" s="225"/>
      <c r="H68" s="226"/>
    </row>
    <row r="69" spans="1:8" ht="27" customHeight="1">
      <c r="A69" s="78"/>
      <c r="B69" s="17" t="s">
        <v>99</v>
      </c>
      <c r="C69" s="224"/>
      <c r="D69" s="223"/>
      <c r="E69" s="222"/>
      <c r="F69" s="224"/>
      <c r="G69" s="223"/>
      <c r="H69" s="222"/>
    </row>
    <row r="70" spans="1:8" ht="21.75" customHeight="1" thickBot="1">
      <c r="A70" s="16" t="s">
        <v>100</v>
      </c>
      <c r="B70" s="17" t="s">
        <v>101</v>
      </c>
      <c r="C70" s="227"/>
      <c r="D70" s="218"/>
      <c r="E70" s="228"/>
      <c r="F70" s="227"/>
      <c r="G70" s="218"/>
      <c r="H70" s="228"/>
    </row>
    <row r="71" spans="1:8" ht="15" thickTop="1">
      <c r="A71" s="21" t="s">
        <v>102</v>
      </c>
      <c r="B71" s="17"/>
      <c r="C71" s="39">
        <v>0</v>
      </c>
      <c r="D71" s="80">
        <v>0</v>
      </c>
      <c r="E71" s="23">
        <f>(C71+D71)</f>
        <v>0</v>
      </c>
      <c r="F71" s="247">
        <v>0</v>
      </c>
      <c r="G71" s="80">
        <v>0</v>
      </c>
      <c r="H71" s="23">
        <f>(F71+G71)</f>
        <v>0</v>
      </c>
    </row>
    <row r="72" spans="1:8" ht="15" thickBot="1">
      <c r="A72" s="21" t="s">
        <v>103</v>
      </c>
      <c r="B72" s="81"/>
      <c r="C72" s="48">
        <v>0</v>
      </c>
      <c r="D72" s="82">
        <v>0</v>
      </c>
      <c r="E72" s="49">
        <f>SUM(C72+D72)</f>
        <v>0</v>
      </c>
      <c r="F72" s="252">
        <v>0</v>
      </c>
      <c r="G72" s="82">
        <v>0</v>
      </c>
      <c r="H72" s="49">
        <f>SUM(F72+G72)</f>
        <v>0</v>
      </c>
    </row>
    <row r="73" spans="1:8" ht="19.5" customHeight="1" thickBot="1" thickTop="1">
      <c r="A73" s="16" t="s">
        <v>104</v>
      </c>
      <c r="B73" s="17" t="s">
        <v>105</v>
      </c>
      <c r="C73" s="83"/>
      <c r="D73" s="52"/>
      <c r="E73" s="66"/>
      <c r="F73" s="83"/>
      <c r="G73" s="52"/>
      <c r="H73" s="66"/>
    </row>
    <row r="74" spans="1:8" ht="15" thickTop="1">
      <c r="A74" s="21" t="s">
        <v>106</v>
      </c>
      <c r="B74" s="17"/>
      <c r="C74" s="39">
        <v>0</v>
      </c>
      <c r="D74" s="80">
        <v>0</v>
      </c>
      <c r="E74" s="23">
        <f>(C74+D74)</f>
        <v>0</v>
      </c>
      <c r="F74" s="247">
        <v>0</v>
      </c>
      <c r="G74" s="80">
        <v>0</v>
      </c>
      <c r="H74" s="23">
        <f>(F74+G74)</f>
        <v>0</v>
      </c>
    </row>
    <row r="75" spans="1:8" ht="15" thickBot="1">
      <c r="A75" s="21" t="s">
        <v>107</v>
      </c>
      <c r="B75" s="81"/>
      <c r="C75" s="48">
        <v>0</v>
      </c>
      <c r="D75" s="82">
        <v>0</v>
      </c>
      <c r="E75" s="49">
        <f>SUM(C75+D75)</f>
        <v>0</v>
      </c>
      <c r="F75" s="252">
        <v>0</v>
      </c>
      <c r="G75" s="82">
        <v>0</v>
      </c>
      <c r="H75" s="49">
        <f>SUM(F75+G75)</f>
        <v>0</v>
      </c>
    </row>
    <row r="76" spans="1:8" ht="24" customHeight="1" thickBot="1" thickTop="1">
      <c r="A76" s="16" t="s">
        <v>108</v>
      </c>
      <c r="B76" s="17" t="s">
        <v>109</v>
      </c>
      <c r="C76" s="27"/>
      <c r="D76" s="55"/>
      <c r="E76" s="84"/>
      <c r="F76" s="27"/>
      <c r="G76" s="55"/>
      <c r="H76" s="84"/>
    </row>
    <row r="77" spans="1:8" ht="22.5" customHeight="1" thickTop="1">
      <c r="A77" s="21" t="s">
        <v>110</v>
      </c>
      <c r="B77" s="22" t="s">
        <v>111</v>
      </c>
      <c r="C77" s="39">
        <v>0</v>
      </c>
      <c r="D77" s="80">
        <v>0</v>
      </c>
      <c r="E77" s="23">
        <f>(C77+D77)</f>
        <v>0</v>
      </c>
      <c r="F77" s="247">
        <v>0</v>
      </c>
      <c r="G77" s="80">
        <v>0</v>
      </c>
      <c r="H77" s="23">
        <f>(F77+G77)</f>
        <v>0</v>
      </c>
    </row>
    <row r="78" spans="1:8" ht="21.75" customHeight="1">
      <c r="A78" s="21" t="s">
        <v>112</v>
      </c>
      <c r="B78" s="47" t="s">
        <v>113</v>
      </c>
      <c r="C78" s="63">
        <v>0</v>
      </c>
      <c r="D78" s="85">
        <v>0</v>
      </c>
      <c r="E78" s="31">
        <f>SUM(C78+D78)</f>
        <v>0</v>
      </c>
      <c r="F78" s="254">
        <v>0</v>
      </c>
      <c r="G78" s="85">
        <v>0</v>
      </c>
      <c r="H78" s="31">
        <f>SUM(F78+G78)</f>
        <v>0</v>
      </c>
    </row>
    <row r="79" spans="1:8" ht="18.75" customHeight="1" thickBot="1">
      <c r="A79" s="21" t="s">
        <v>114</v>
      </c>
      <c r="B79" s="47" t="s">
        <v>115</v>
      </c>
      <c r="C79" s="48">
        <v>0</v>
      </c>
      <c r="D79" s="86">
        <v>0</v>
      </c>
      <c r="E79" s="49">
        <f>SUM(C79+D79)</f>
        <v>0</v>
      </c>
      <c r="F79" s="252">
        <v>0</v>
      </c>
      <c r="G79" s="86">
        <v>0</v>
      </c>
      <c r="H79" s="49">
        <f>SUM(F79+G79)</f>
        <v>0</v>
      </c>
    </row>
    <row r="80" spans="1:8" ht="30" customHeight="1" thickTop="1">
      <c r="A80" s="21"/>
      <c r="B80" s="17" t="s">
        <v>116</v>
      </c>
      <c r="C80" s="57"/>
      <c r="D80" s="87"/>
      <c r="E80" s="87"/>
      <c r="F80" s="57"/>
      <c r="G80" s="87"/>
      <c r="H80" s="87"/>
    </row>
    <row r="81" spans="1:8" ht="23.25" customHeight="1" thickBot="1">
      <c r="A81" s="16" t="s">
        <v>117</v>
      </c>
      <c r="B81" s="17" t="s">
        <v>27</v>
      </c>
      <c r="C81" s="37"/>
      <c r="D81" s="20"/>
      <c r="E81" s="20"/>
      <c r="F81" s="37"/>
      <c r="G81" s="20"/>
      <c r="H81" s="20"/>
    </row>
    <row r="82" spans="1:8" ht="18" customHeight="1" thickTop="1">
      <c r="A82" s="21" t="s">
        <v>118</v>
      </c>
      <c r="B82" s="17" t="s">
        <v>119</v>
      </c>
      <c r="C82" s="39">
        <v>0</v>
      </c>
      <c r="D82" s="80">
        <v>90000</v>
      </c>
      <c r="E82" s="23">
        <f>(C82+D82)</f>
        <v>90000</v>
      </c>
      <c r="F82" s="39">
        <v>0</v>
      </c>
      <c r="G82" s="80">
        <v>90000</v>
      </c>
      <c r="H82" s="23">
        <f>(F82+G82)</f>
        <v>90000</v>
      </c>
    </row>
    <row r="83" spans="1:8" ht="15" thickBot="1">
      <c r="A83" s="21" t="s">
        <v>120</v>
      </c>
      <c r="B83" s="81"/>
      <c r="C83" s="205">
        <v>0</v>
      </c>
      <c r="D83" s="82">
        <v>0</v>
      </c>
      <c r="E83" s="49">
        <f>SUM(C83+D83)</f>
        <v>0</v>
      </c>
      <c r="F83" s="205">
        <v>0</v>
      </c>
      <c r="G83" s="82">
        <v>0</v>
      </c>
      <c r="H83" s="49">
        <f>SUM(F83+G83)</f>
        <v>0</v>
      </c>
    </row>
    <row r="84" spans="1:8" ht="18.75" customHeight="1" thickBot="1" thickTop="1">
      <c r="A84" s="16" t="s">
        <v>121</v>
      </c>
      <c r="B84" s="17" t="s">
        <v>46</v>
      </c>
      <c r="C84" s="88"/>
      <c r="D84" s="19"/>
      <c r="E84" s="55"/>
      <c r="F84" s="88"/>
      <c r="G84" s="19"/>
      <c r="H84" s="55"/>
    </row>
    <row r="85" spans="1:8" ht="15" thickTop="1">
      <c r="A85" s="21" t="s">
        <v>122</v>
      </c>
      <c r="B85" s="17"/>
      <c r="C85" s="39">
        <v>0</v>
      </c>
      <c r="D85" s="80">
        <v>0</v>
      </c>
      <c r="E85" s="23">
        <f>(C85+D85)</f>
        <v>0</v>
      </c>
      <c r="F85" s="247">
        <v>0</v>
      </c>
      <c r="G85" s="80">
        <v>0</v>
      </c>
      <c r="H85" s="23">
        <f>(F85+G85)</f>
        <v>0</v>
      </c>
    </row>
    <row r="86" spans="1:8" ht="15" thickBot="1">
      <c r="A86" s="21" t="s">
        <v>123</v>
      </c>
      <c r="B86" s="81"/>
      <c r="C86" s="205">
        <v>0</v>
      </c>
      <c r="D86" s="82">
        <v>0</v>
      </c>
      <c r="E86" s="49">
        <f>SUM(C86+D86)</f>
        <v>0</v>
      </c>
      <c r="F86" s="82">
        <v>0</v>
      </c>
      <c r="G86" s="82">
        <v>0</v>
      </c>
      <c r="H86" s="49">
        <f>SUM(F86+G86)</f>
        <v>0</v>
      </c>
    </row>
    <row r="87" spans="1:8" ht="17.25" customHeight="1" thickBot="1" thickTop="1">
      <c r="A87" s="16" t="s">
        <v>124</v>
      </c>
      <c r="B87" s="17" t="s">
        <v>50</v>
      </c>
      <c r="C87" s="37"/>
      <c r="D87" s="20"/>
      <c r="E87" s="19"/>
      <c r="F87" s="37"/>
      <c r="G87" s="20"/>
      <c r="H87" s="19"/>
    </row>
    <row r="88" spans="1:8" ht="15" thickTop="1">
      <c r="A88" s="21" t="s">
        <v>125</v>
      </c>
      <c r="B88" s="17"/>
      <c r="C88" s="39">
        <v>0</v>
      </c>
      <c r="D88" s="80">
        <v>0</v>
      </c>
      <c r="E88" s="23">
        <f>(C88+D88)</f>
        <v>0</v>
      </c>
      <c r="F88" s="247">
        <v>0</v>
      </c>
      <c r="G88" s="80">
        <v>0</v>
      </c>
      <c r="H88" s="23">
        <f>(F88+G88)</f>
        <v>0</v>
      </c>
    </row>
    <row r="89" spans="1:8" ht="15" thickBot="1">
      <c r="A89" s="21" t="s">
        <v>126</v>
      </c>
      <c r="B89" s="81"/>
      <c r="C89" s="48">
        <v>0</v>
      </c>
      <c r="D89" s="82">
        <v>0</v>
      </c>
      <c r="E89" s="49">
        <f>SUM(C89+D89)</f>
        <v>0</v>
      </c>
      <c r="F89" s="252">
        <v>0</v>
      </c>
      <c r="G89" s="82">
        <v>0</v>
      </c>
      <c r="H89" s="49">
        <f>SUM(F89+G89)</f>
        <v>0</v>
      </c>
    </row>
    <row r="90" spans="1:8" ht="24.75" customHeight="1" thickBot="1" thickTop="1">
      <c r="A90" s="16" t="s">
        <v>127</v>
      </c>
      <c r="B90" s="17" t="s">
        <v>55</v>
      </c>
      <c r="C90" s="27"/>
      <c r="D90" s="55"/>
      <c r="E90" s="55"/>
      <c r="F90" s="27"/>
      <c r="G90" s="55"/>
      <c r="H90" s="55"/>
    </row>
    <row r="91" spans="1:8" ht="15" thickTop="1">
      <c r="A91" s="21" t="s">
        <v>128</v>
      </c>
      <c r="B91" s="17"/>
      <c r="C91" s="39">
        <v>0</v>
      </c>
      <c r="D91" s="80">
        <v>0</v>
      </c>
      <c r="E91" s="23">
        <f>(C91+D91)</f>
        <v>0</v>
      </c>
      <c r="F91" s="247">
        <v>0</v>
      </c>
      <c r="G91" s="80">
        <v>0</v>
      </c>
      <c r="H91" s="23">
        <f>(F91+G91)</f>
        <v>0</v>
      </c>
    </row>
    <row r="92" spans="1:8" ht="15" thickBot="1">
      <c r="A92" s="21" t="s">
        <v>129</v>
      </c>
      <c r="B92" s="81"/>
      <c r="C92" s="48">
        <v>0</v>
      </c>
      <c r="D92" s="82">
        <v>0</v>
      </c>
      <c r="E92" s="49">
        <f>SUM(C92+D92)</f>
        <v>0</v>
      </c>
      <c r="F92" s="252">
        <v>0</v>
      </c>
      <c r="G92" s="82">
        <v>0</v>
      </c>
      <c r="H92" s="49">
        <f>SUM(F92+G92)</f>
        <v>0</v>
      </c>
    </row>
    <row r="93" spans="1:8" ht="17.25" customHeight="1" thickBot="1" thickTop="1">
      <c r="A93" s="16" t="s">
        <v>130</v>
      </c>
      <c r="B93" s="17" t="s">
        <v>61</v>
      </c>
      <c r="C93" s="27"/>
      <c r="D93" s="55"/>
      <c r="E93" s="55"/>
      <c r="F93" s="27"/>
      <c r="G93" s="55"/>
      <c r="H93" s="55"/>
    </row>
    <row r="94" spans="1:8" ht="15" thickTop="1">
      <c r="A94" s="21" t="s">
        <v>131</v>
      </c>
      <c r="B94" s="17"/>
      <c r="C94" s="39">
        <v>0</v>
      </c>
      <c r="D94" s="80">
        <v>0</v>
      </c>
      <c r="E94" s="23">
        <f>(C94+D94)</f>
        <v>0</v>
      </c>
      <c r="F94" s="247">
        <v>0</v>
      </c>
      <c r="G94" s="80">
        <v>0</v>
      </c>
      <c r="H94" s="23">
        <f>(F94+G94)</f>
        <v>0</v>
      </c>
    </row>
    <row r="95" spans="1:8" ht="15" thickBot="1">
      <c r="A95" s="21" t="s">
        <v>132</v>
      </c>
      <c r="B95" s="81"/>
      <c r="C95" s="48">
        <v>0</v>
      </c>
      <c r="D95" s="82">
        <v>0</v>
      </c>
      <c r="E95" s="49">
        <f>SUM(C95+D95)</f>
        <v>0</v>
      </c>
      <c r="F95" s="252">
        <v>0</v>
      </c>
      <c r="G95" s="82">
        <v>0</v>
      </c>
      <c r="H95" s="49">
        <f>SUM(F95+G95)</f>
        <v>0</v>
      </c>
    </row>
    <row r="96" spans="1:8" ht="15.75" customHeight="1" thickBot="1" thickTop="1">
      <c r="A96" s="16" t="s">
        <v>133</v>
      </c>
      <c r="B96" s="17" t="s">
        <v>64</v>
      </c>
      <c r="C96" s="27"/>
      <c r="D96" s="55"/>
      <c r="E96" s="55"/>
      <c r="F96" s="27"/>
      <c r="G96" s="55"/>
      <c r="H96" s="55"/>
    </row>
    <row r="97" spans="1:8" ht="15" thickTop="1">
      <c r="A97" s="21" t="s">
        <v>134</v>
      </c>
      <c r="B97" s="17"/>
      <c r="C97" s="39">
        <v>0</v>
      </c>
      <c r="D97" s="80">
        <v>0</v>
      </c>
      <c r="E97" s="23">
        <f>(C97+D97)</f>
        <v>0</v>
      </c>
      <c r="F97" s="247">
        <v>0</v>
      </c>
      <c r="G97" s="80">
        <v>0</v>
      </c>
      <c r="H97" s="23">
        <f>(F97+G97)</f>
        <v>0</v>
      </c>
    </row>
    <row r="98" spans="1:8" ht="15" thickBot="1">
      <c r="A98" s="21" t="s">
        <v>135</v>
      </c>
      <c r="B98" s="81"/>
      <c r="C98" s="48">
        <v>0</v>
      </c>
      <c r="D98" s="82">
        <v>0</v>
      </c>
      <c r="E98" s="49">
        <f>SUM(C98+D98)</f>
        <v>0</v>
      </c>
      <c r="F98" s="252">
        <v>0</v>
      </c>
      <c r="G98" s="82">
        <v>0</v>
      </c>
      <c r="H98" s="49">
        <f>SUM(F98+G98)</f>
        <v>0</v>
      </c>
    </row>
    <row r="99" spans="1:8" ht="17.25" customHeight="1" thickTop="1">
      <c r="A99" s="21"/>
      <c r="B99" s="17" t="s">
        <v>136</v>
      </c>
      <c r="C99" s="57"/>
      <c r="D99" s="87"/>
      <c r="E99" s="87"/>
      <c r="F99" s="57"/>
      <c r="G99" s="87"/>
      <c r="H99" s="87"/>
    </row>
    <row r="100" spans="1:8" ht="16.5" customHeight="1" thickBot="1">
      <c r="A100" s="16" t="s">
        <v>137</v>
      </c>
      <c r="B100" s="17" t="s">
        <v>138</v>
      </c>
      <c r="C100" s="37"/>
      <c r="D100" s="20"/>
      <c r="E100" s="20"/>
      <c r="F100" s="37"/>
      <c r="G100" s="20"/>
      <c r="H100" s="20"/>
    </row>
    <row r="101" spans="1:8" ht="17.25" customHeight="1" thickTop="1">
      <c r="A101" s="21" t="s">
        <v>139</v>
      </c>
      <c r="B101" s="17"/>
      <c r="C101" s="39">
        <v>0</v>
      </c>
      <c r="D101" s="80">
        <v>0</v>
      </c>
      <c r="E101" s="23">
        <f>(C101+D101)</f>
        <v>0</v>
      </c>
      <c r="F101" s="247">
        <v>0</v>
      </c>
      <c r="G101" s="80">
        <v>0</v>
      </c>
      <c r="H101" s="23">
        <f>(F101+G101)</f>
        <v>0</v>
      </c>
    </row>
    <row r="102" spans="1:8" ht="15" thickBot="1">
      <c r="A102" s="21" t="s">
        <v>140</v>
      </c>
      <c r="B102" s="81"/>
      <c r="C102" s="48">
        <v>0</v>
      </c>
      <c r="D102" s="82">
        <v>0</v>
      </c>
      <c r="E102" s="49">
        <f>SUM(C102+D102)</f>
        <v>0</v>
      </c>
      <c r="F102" s="252">
        <v>0</v>
      </c>
      <c r="G102" s="82">
        <v>0</v>
      </c>
      <c r="H102" s="49">
        <f>SUM(F102+G102)</f>
        <v>0</v>
      </c>
    </row>
    <row r="103" spans="1:8" ht="18" customHeight="1" thickBot="1" thickTop="1">
      <c r="A103" s="16" t="s">
        <v>141</v>
      </c>
      <c r="B103" s="17" t="s">
        <v>142</v>
      </c>
      <c r="C103" s="27"/>
      <c r="D103" s="55"/>
      <c r="E103" s="55"/>
      <c r="F103" s="27"/>
      <c r="G103" s="55"/>
      <c r="H103" s="55"/>
    </row>
    <row r="104" spans="1:8" ht="15" thickTop="1">
      <c r="A104" s="21" t="s">
        <v>143</v>
      </c>
      <c r="B104" s="17"/>
      <c r="C104" s="39">
        <v>0</v>
      </c>
      <c r="D104" s="80">
        <v>0</v>
      </c>
      <c r="E104" s="23">
        <f>(C104+D104)</f>
        <v>0</v>
      </c>
      <c r="F104" s="247">
        <v>0</v>
      </c>
      <c r="G104" s="80">
        <v>0</v>
      </c>
      <c r="H104" s="23">
        <f>(F104+G104)</f>
        <v>0</v>
      </c>
    </row>
    <row r="105" spans="1:8" ht="15" thickBot="1">
      <c r="A105" s="21" t="s">
        <v>144</v>
      </c>
      <c r="B105" s="81"/>
      <c r="C105" s="48">
        <v>0</v>
      </c>
      <c r="D105" s="82">
        <v>0</v>
      </c>
      <c r="E105" s="36">
        <f>SUM(C105+D105)</f>
        <v>0</v>
      </c>
      <c r="F105" s="252">
        <v>0</v>
      </c>
      <c r="G105" s="82">
        <v>0</v>
      </c>
      <c r="H105" s="36">
        <f>SUM(F105+G105)</f>
        <v>0</v>
      </c>
    </row>
    <row r="106" spans="1:8" ht="19.5" customHeight="1" thickBot="1" thickTop="1">
      <c r="A106" s="78"/>
      <c r="B106" s="89" t="s">
        <v>145</v>
      </c>
      <c r="C106" s="69">
        <f aca="true" t="shared" si="5" ref="C106:H106">SUM(C71:C105)</f>
        <v>0</v>
      </c>
      <c r="D106" s="70">
        <f t="shared" si="5"/>
        <v>90000</v>
      </c>
      <c r="E106" s="90">
        <f t="shared" si="5"/>
        <v>90000</v>
      </c>
      <c r="F106" s="69">
        <f t="shared" si="5"/>
        <v>0</v>
      </c>
      <c r="G106" s="70">
        <f t="shared" si="5"/>
        <v>90000</v>
      </c>
      <c r="H106" s="90">
        <f t="shared" si="5"/>
        <v>90000</v>
      </c>
    </row>
    <row r="107" spans="1:8" ht="18" customHeight="1" thickTop="1">
      <c r="A107" s="78"/>
      <c r="B107" s="91" t="s">
        <v>146</v>
      </c>
      <c r="C107" s="92"/>
      <c r="D107" s="79"/>
      <c r="E107" s="28"/>
      <c r="F107" s="92"/>
      <c r="G107" s="79"/>
      <c r="H107" s="28"/>
    </row>
    <row r="108" spans="1:8" ht="15" customHeight="1">
      <c r="A108" s="78"/>
      <c r="B108" s="17" t="s">
        <v>147</v>
      </c>
      <c r="C108" s="11"/>
      <c r="D108" s="74"/>
      <c r="E108" s="74"/>
      <c r="F108" s="11"/>
      <c r="G108" s="74"/>
      <c r="H108" s="74"/>
    </row>
    <row r="109" spans="1:8" ht="18" customHeight="1" thickBot="1">
      <c r="A109" s="16" t="s">
        <v>148</v>
      </c>
      <c r="B109" s="17" t="s">
        <v>149</v>
      </c>
      <c r="C109" s="18"/>
      <c r="D109" s="20"/>
      <c r="E109" s="20"/>
      <c r="F109" s="18"/>
      <c r="G109" s="20"/>
      <c r="H109" s="20"/>
    </row>
    <row r="110" spans="1:8" ht="16.5" customHeight="1" thickTop="1">
      <c r="A110" s="21" t="s">
        <v>150</v>
      </c>
      <c r="B110" s="22" t="s">
        <v>151</v>
      </c>
      <c r="C110" s="94">
        <v>0</v>
      </c>
      <c r="D110" s="95">
        <v>0</v>
      </c>
      <c r="E110" s="96">
        <f aca="true" t="shared" si="6" ref="E110:E115">(C110+D110)</f>
        <v>0</v>
      </c>
      <c r="F110" s="94">
        <v>0</v>
      </c>
      <c r="G110" s="95">
        <v>0</v>
      </c>
      <c r="H110" s="96">
        <f aca="true" t="shared" si="7" ref="H110:H115">(F110+G110)</f>
        <v>0</v>
      </c>
    </row>
    <row r="111" spans="1:8" ht="16.5" customHeight="1">
      <c r="A111" s="21" t="s">
        <v>152</v>
      </c>
      <c r="B111" s="238" t="s">
        <v>153</v>
      </c>
      <c r="C111" s="97">
        <v>0</v>
      </c>
      <c r="D111" s="98">
        <v>0</v>
      </c>
      <c r="E111" s="32">
        <f t="shared" si="6"/>
        <v>0</v>
      </c>
      <c r="F111" s="97">
        <v>0</v>
      </c>
      <c r="G111" s="98">
        <v>0</v>
      </c>
      <c r="H111" s="32">
        <f t="shared" si="7"/>
        <v>0</v>
      </c>
    </row>
    <row r="112" spans="1:8" ht="16.5" customHeight="1">
      <c r="A112" s="21" t="s">
        <v>154</v>
      </c>
      <c r="B112" s="238" t="s">
        <v>155</v>
      </c>
      <c r="C112" s="97">
        <v>0</v>
      </c>
      <c r="D112" s="98">
        <v>0</v>
      </c>
      <c r="E112" s="32">
        <f t="shared" si="6"/>
        <v>0</v>
      </c>
      <c r="F112" s="97">
        <v>0</v>
      </c>
      <c r="G112" s="98">
        <v>0</v>
      </c>
      <c r="H112" s="32">
        <f t="shared" si="7"/>
        <v>0</v>
      </c>
    </row>
    <row r="113" spans="1:8" ht="16.5" customHeight="1">
      <c r="A113" s="21" t="s">
        <v>156</v>
      </c>
      <c r="B113" s="238" t="s">
        <v>157</v>
      </c>
      <c r="C113" s="97">
        <v>0</v>
      </c>
      <c r="D113" s="98">
        <v>0</v>
      </c>
      <c r="E113" s="32">
        <f t="shared" si="6"/>
        <v>0</v>
      </c>
      <c r="F113" s="97">
        <v>0</v>
      </c>
      <c r="G113" s="98">
        <v>0</v>
      </c>
      <c r="H113" s="32">
        <f t="shared" si="7"/>
        <v>0</v>
      </c>
    </row>
    <row r="114" spans="1:8" ht="16.5" customHeight="1">
      <c r="A114" s="21" t="s">
        <v>158</v>
      </c>
      <c r="B114" s="238" t="s">
        <v>159</v>
      </c>
      <c r="C114" s="97">
        <v>0</v>
      </c>
      <c r="D114" s="98">
        <v>0</v>
      </c>
      <c r="E114" s="32">
        <f t="shared" si="6"/>
        <v>0</v>
      </c>
      <c r="F114" s="97">
        <v>0</v>
      </c>
      <c r="G114" s="98">
        <v>0</v>
      </c>
      <c r="H114" s="32">
        <f t="shared" si="7"/>
        <v>0</v>
      </c>
    </row>
    <row r="115" spans="1:8" ht="16.5" customHeight="1" thickBot="1">
      <c r="A115" s="21" t="s">
        <v>160</v>
      </c>
      <c r="B115" s="238" t="s">
        <v>161</v>
      </c>
      <c r="C115" s="58">
        <v>0</v>
      </c>
      <c r="D115" s="35">
        <v>1500</v>
      </c>
      <c r="E115" s="49">
        <f t="shared" si="6"/>
        <v>1500</v>
      </c>
      <c r="F115" s="58">
        <v>0</v>
      </c>
      <c r="G115" s="35">
        <v>1500</v>
      </c>
      <c r="H115" s="49">
        <f t="shared" si="7"/>
        <v>1500</v>
      </c>
    </row>
    <row r="116" spans="1:8" ht="20.25" customHeight="1" thickBot="1" thickTop="1">
      <c r="A116" s="78"/>
      <c r="B116" s="89" t="s">
        <v>162</v>
      </c>
      <c r="C116" s="99">
        <f aca="true" t="shared" si="8" ref="C116:H116">SUM(C110:C115)</f>
        <v>0</v>
      </c>
      <c r="D116" s="100">
        <f t="shared" si="8"/>
        <v>1500</v>
      </c>
      <c r="E116" s="101">
        <f t="shared" si="8"/>
        <v>1500</v>
      </c>
      <c r="F116" s="99">
        <f t="shared" si="8"/>
        <v>0</v>
      </c>
      <c r="G116" s="100">
        <f t="shared" si="8"/>
        <v>1500</v>
      </c>
      <c r="H116" s="101">
        <f t="shared" si="8"/>
        <v>1500</v>
      </c>
    </row>
    <row r="117" spans="1:8" ht="17.25" customHeight="1" thickBot="1" thickTop="1">
      <c r="A117" s="78"/>
      <c r="B117" s="102" t="s">
        <v>163</v>
      </c>
      <c r="C117" s="18"/>
      <c r="D117" s="38"/>
      <c r="E117" s="52"/>
      <c r="F117" s="18"/>
      <c r="G117" s="38"/>
      <c r="H117" s="52"/>
    </row>
    <row r="118" spans="1:8" ht="15" thickTop="1">
      <c r="A118" s="78"/>
      <c r="B118" s="91" t="s">
        <v>164</v>
      </c>
      <c r="C118" s="103">
        <f aca="true" t="shared" si="9" ref="C118:H118">SUM(C64+0)</f>
        <v>86803.51</v>
      </c>
      <c r="D118" s="104">
        <f t="shared" si="9"/>
        <v>796230.9900000001</v>
      </c>
      <c r="E118" s="105">
        <f t="shared" si="9"/>
        <v>883034.5000000001</v>
      </c>
      <c r="F118" s="103">
        <f t="shared" si="9"/>
        <v>86803.51</v>
      </c>
      <c r="G118" s="104">
        <f>SUM(G64)</f>
        <v>774560.4600000001</v>
      </c>
      <c r="H118" s="105">
        <f t="shared" si="9"/>
        <v>861363.9700000001</v>
      </c>
    </row>
    <row r="119" spans="1:8" ht="14.25">
      <c r="A119" s="78"/>
      <c r="B119" s="91" t="s">
        <v>165</v>
      </c>
      <c r="C119" s="106">
        <v>0</v>
      </c>
      <c r="D119" s="107">
        <f>SUM(D106)</f>
        <v>90000</v>
      </c>
      <c r="E119" s="108">
        <f>SUM(E106-0)</f>
        <v>90000</v>
      </c>
      <c r="F119" s="106">
        <v>0</v>
      </c>
      <c r="G119" s="107">
        <f>SUM(G106)</f>
        <v>90000</v>
      </c>
      <c r="H119" s="108">
        <f>SUM(H106-0)</f>
        <v>90000</v>
      </c>
    </row>
    <row r="120" spans="1:8" ht="20.25" customHeight="1" thickBot="1">
      <c r="A120" s="78"/>
      <c r="B120" s="91" t="s">
        <v>166</v>
      </c>
      <c r="C120" s="109">
        <f aca="true" t="shared" si="10" ref="C120:H120">SUM(C116-0)</f>
        <v>0</v>
      </c>
      <c r="D120" s="110">
        <f t="shared" si="10"/>
        <v>1500</v>
      </c>
      <c r="E120" s="111">
        <f t="shared" si="10"/>
        <v>1500</v>
      </c>
      <c r="F120" s="109">
        <f t="shared" si="10"/>
        <v>0</v>
      </c>
      <c r="G120" s="110">
        <f t="shared" si="10"/>
        <v>1500</v>
      </c>
      <c r="H120" s="111">
        <f t="shared" si="10"/>
        <v>1500</v>
      </c>
    </row>
    <row r="121" spans="1:8" ht="15" customHeight="1" thickBot="1" thickTop="1">
      <c r="A121" s="78"/>
      <c r="B121" s="112" t="s">
        <v>167</v>
      </c>
      <c r="C121" s="65">
        <f aca="true" t="shared" si="11" ref="C121:H121">SUM(C118:C120)</f>
        <v>86803.51</v>
      </c>
      <c r="D121" s="113">
        <f t="shared" si="11"/>
        <v>887730.9900000001</v>
      </c>
      <c r="E121" s="114">
        <f t="shared" si="11"/>
        <v>974534.5000000001</v>
      </c>
      <c r="F121" s="65">
        <f t="shared" si="11"/>
        <v>86803.51</v>
      </c>
      <c r="G121" s="113">
        <f t="shared" si="11"/>
        <v>866060.4600000001</v>
      </c>
      <c r="H121" s="114">
        <f t="shared" si="11"/>
        <v>952863.9700000001</v>
      </c>
    </row>
    <row r="122" spans="1:8" ht="15" thickBot="1" thickTop="1">
      <c r="A122" s="78"/>
      <c r="B122" s="112"/>
      <c r="C122" s="115"/>
      <c r="D122" s="52"/>
      <c r="E122" s="52"/>
      <c r="F122" s="115"/>
      <c r="G122" s="52"/>
      <c r="H122" s="52"/>
    </row>
    <row r="123" spans="1:8" ht="15.75" customHeight="1" thickBot="1" thickTop="1">
      <c r="A123" s="116"/>
      <c r="B123" s="92" t="s">
        <v>168</v>
      </c>
      <c r="C123" s="233">
        <v>0</v>
      </c>
      <c r="D123" s="257">
        <v>765805.93</v>
      </c>
      <c r="E123" s="62">
        <v>0</v>
      </c>
      <c r="F123" s="117">
        <v>0</v>
      </c>
      <c r="G123" s="257">
        <v>765805.93</v>
      </c>
      <c r="H123" s="62">
        <v>0</v>
      </c>
    </row>
    <row r="124" spans="1:8" ht="12" customHeight="1" thickBot="1" thickTop="1">
      <c r="A124" s="118"/>
      <c r="B124" s="119"/>
      <c r="C124" s="119"/>
      <c r="D124" s="79"/>
      <c r="E124" s="120"/>
      <c r="F124" s="119"/>
      <c r="G124" s="225"/>
      <c r="H124" s="276"/>
    </row>
    <row r="125" spans="1:11" s="125" customFormat="1" ht="32.25" customHeight="1" thickBot="1" thickTop="1">
      <c r="A125" s="121"/>
      <c r="B125" s="122" t="s">
        <v>169</v>
      </c>
      <c r="C125" s="123">
        <f aca="true" t="shared" si="12" ref="C125:H125">SUM(C121+C123)</f>
        <v>86803.51</v>
      </c>
      <c r="D125" s="123">
        <f t="shared" si="12"/>
        <v>1653536.9200000002</v>
      </c>
      <c r="E125" s="124">
        <f t="shared" si="12"/>
        <v>974534.5000000001</v>
      </c>
      <c r="F125" s="123">
        <f t="shared" si="12"/>
        <v>86803.51</v>
      </c>
      <c r="G125" s="123">
        <f t="shared" si="12"/>
        <v>1631866.3900000001</v>
      </c>
      <c r="H125" s="124">
        <f t="shared" si="12"/>
        <v>952863.9700000001</v>
      </c>
      <c r="K125" s="46"/>
    </row>
    <row r="126" spans="7:8" ht="15" thickTop="1">
      <c r="G126" s="137"/>
      <c r="H126" s="137"/>
    </row>
  </sheetData>
  <sheetProtection password="EDE2" sheet="1" selectLockedCells="1" selectUnlockedCells="1"/>
  <mergeCells count="11">
    <mergeCell ref="C5:E5"/>
    <mergeCell ref="F5:H5"/>
    <mergeCell ref="A66:B66"/>
    <mergeCell ref="C66:E66"/>
    <mergeCell ref="F66:H66"/>
    <mergeCell ref="A1:E1"/>
    <mergeCell ref="A2:B2"/>
    <mergeCell ref="A3:B3"/>
    <mergeCell ref="C3:H3"/>
    <mergeCell ref="A4:B4"/>
    <mergeCell ref="C4:H4"/>
  </mergeCells>
  <printOptions horizontalCentered="1"/>
  <pageMargins left="0.11811023622047245" right="0.11811023622047245" top="0.15748031496062992" bottom="0.15748031496062992" header="0.31496062992125984" footer="0.31496062992125984"/>
  <pageSetup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="85" zoomScaleNormal="85" zoomScalePageLayoutView="0" workbookViewId="0" topLeftCell="A94">
      <selection activeCell="J81" sqref="J81"/>
    </sheetView>
  </sheetViews>
  <sheetFormatPr defaultColWidth="9.140625" defaultRowHeight="15"/>
  <cols>
    <col min="1" max="1" width="8.28125" style="0" customWidth="1"/>
    <col min="2" max="2" width="50.7109375" style="0" customWidth="1"/>
    <col min="3" max="3" width="13.421875" style="0" customWidth="1"/>
    <col min="4" max="4" width="13.28125" style="0" customWidth="1"/>
    <col min="5" max="5" width="14.28125" style="0" customWidth="1"/>
    <col min="6" max="6" width="13.7109375" style="0" customWidth="1"/>
    <col min="7" max="7" width="14.00390625" style="0" customWidth="1"/>
    <col min="8" max="8" width="13.28125" style="0" customWidth="1"/>
    <col min="10" max="10" width="10.28125" style="0" bestFit="1" customWidth="1"/>
    <col min="13" max="13" width="10.421875" style="0" customWidth="1"/>
  </cols>
  <sheetData>
    <row r="1" spans="1:5" ht="19.5" customHeight="1">
      <c r="A1" s="278" t="s">
        <v>319</v>
      </c>
      <c r="B1" s="279"/>
      <c r="C1" s="279"/>
      <c r="D1" s="279"/>
      <c r="E1" s="279"/>
    </row>
    <row r="2" spans="1:5" ht="19.5" customHeight="1" thickBot="1">
      <c r="A2" s="298" t="s">
        <v>170</v>
      </c>
      <c r="B2" s="299"/>
      <c r="C2" s="126"/>
      <c r="D2" s="126"/>
      <c r="E2" s="126"/>
    </row>
    <row r="3" spans="1:8" ht="15" thickTop="1">
      <c r="A3" s="300" t="s">
        <v>171</v>
      </c>
      <c r="B3" s="301"/>
      <c r="C3" s="303">
        <v>0</v>
      </c>
      <c r="D3" s="304"/>
      <c r="E3" s="304"/>
      <c r="F3" s="305"/>
      <c r="G3" s="305"/>
      <c r="H3" s="306"/>
    </row>
    <row r="4" spans="1:8" ht="3.75" customHeight="1" thickBot="1">
      <c r="A4" s="302"/>
      <c r="B4" s="302"/>
      <c r="C4" s="307"/>
      <c r="D4" s="308"/>
      <c r="E4" s="308"/>
      <c r="F4" s="309"/>
      <c r="G4" s="309"/>
      <c r="H4" s="310"/>
    </row>
    <row r="5" spans="1:8" ht="17.25" customHeight="1" thickBot="1" thickTop="1">
      <c r="A5" s="127"/>
      <c r="B5" s="128"/>
      <c r="C5" s="295" t="s">
        <v>294</v>
      </c>
      <c r="D5" s="296"/>
      <c r="E5" s="297"/>
      <c r="F5" s="295" t="s">
        <v>320</v>
      </c>
      <c r="G5" s="296"/>
      <c r="H5" s="297"/>
    </row>
    <row r="6" spans="1:8" ht="65.25" customHeight="1" thickBot="1" thickTop="1">
      <c r="A6" s="129" t="s">
        <v>97</v>
      </c>
      <c r="B6" s="130" t="s">
        <v>3</v>
      </c>
      <c r="C6" s="9" t="s">
        <v>315</v>
      </c>
      <c r="D6" s="131" t="s">
        <v>313</v>
      </c>
      <c r="E6" s="132" t="s">
        <v>314</v>
      </c>
      <c r="F6" s="9" t="s">
        <v>315</v>
      </c>
      <c r="G6" s="131" t="s">
        <v>313</v>
      </c>
      <c r="H6" s="132" t="s">
        <v>314</v>
      </c>
    </row>
    <row r="7" spans="1:8" ht="15.75" customHeight="1" thickTop="1">
      <c r="A7" s="133"/>
      <c r="B7" s="134" t="s">
        <v>172</v>
      </c>
      <c r="C7" s="12"/>
      <c r="D7" s="13"/>
      <c r="E7" s="13"/>
      <c r="F7" s="12"/>
      <c r="G7" s="13"/>
      <c r="H7" s="13"/>
    </row>
    <row r="8" spans="1:8" ht="16.5" customHeight="1">
      <c r="A8" s="133"/>
      <c r="B8" s="134" t="s">
        <v>173</v>
      </c>
      <c r="C8" s="11"/>
      <c r="D8" s="15"/>
      <c r="E8" s="15"/>
      <c r="F8" s="11"/>
      <c r="G8" s="15"/>
      <c r="H8" s="15"/>
    </row>
    <row r="9" spans="1:8" ht="16.5" customHeight="1" thickBot="1">
      <c r="A9" s="16" t="s">
        <v>6</v>
      </c>
      <c r="B9" s="134" t="s">
        <v>174</v>
      </c>
      <c r="C9" s="18"/>
      <c r="D9" s="20"/>
      <c r="E9" s="20"/>
      <c r="F9" s="18"/>
      <c r="G9" s="20"/>
      <c r="H9" s="20"/>
    </row>
    <row r="10" spans="1:9" ht="16.5" customHeight="1" thickTop="1">
      <c r="A10" s="21" t="s">
        <v>8</v>
      </c>
      <c r="B10" s="22" t="s">
        <v>175</v>
      </c>
      <c r="C10" s="135">
        <v>0</v>
      </c>
      <c r="D10" s="24">
        <v>35000</v>
      </c>
      <c r="E10" s="245">
        <f>SUM(C10+D10)</f>
        <v>35000</v>
      </c>
      <c r="F10" s="135">
        <v>0</v>
      </c>
      <c r="G10" s="24">
        <v>35000</v>
      </c>
      <c r="H10" s="245">
        <f>SUM(F10+G10)</f>
        <v>35000</v>
      </c>
      <c r="I10" s="204"/>
    </row>
    <row r="11" spans="1:9" ht="16.5" customHeight="1">
      <c r="A11" s="21" t="s">
        <v>10</v>
      </c>
      <c r="B11" s="238" t="s">
        <v>305</v>
      </c>
      <c r="C11" s="136">
        <v>0</v>
      </c>
      <c r="D11" s="44">
        <v>17800</v>
      </c>
      <c r="E11" s="180">
        <f>SUM(C11+D11)</f>
        <v>17800</v>
      </c>
      <c r="F11" s="136">
        <v>0</v>
      </c>
      <c r="G11" s="44">
        <v>16800</v>
      </c>
      <c r="H11" s="180">
        <f>SUM(F11+G11)</f>
        <v>16800</v>
      </c>
      <c r="I11" s="204"/>
    </row>
    <row r="12" spans="1:9" ht="16.5" customHeight="1">
      <c r="A12" s="21" t="s">
        <v>176</v>
      </c>
      <c r="B12" s="238" t="s">
        <v>306</v>
      </c>
      <c r="C12" s="138">
        <v>0</v>
      </c>
      <c r="D12" s="44">
        <v>6500</v>
      </c>
      <c r="E12" s="180">
        <f>SUM(C12+D12)</f>
        <v>6500</v>
      </c>
      <c r="F12" s="138">
        <v>0</v>
      </c>
      <c r="G12" s="44">
        <v>6500</v>
      </c>
      <c r="H12" s="180">
        <f>SUM(F12+G12)</f>
        <v>6500</v>
      </c>
      <c r="I12" s="204"/>
    </row>
    <row r="13" spans="1:10" ht="16.5" customHeight="1" thickBot="1">
      <c r="A13" s="21" t="s">
        <v>177</v>
      </c>
      <c r="B13" s="238" t="s">
        <v>178</v>
      </c>
      <c r="C13" s="246">
        <v>0</v>
      </c>
      <c r="D13" s="26">
        <v>2000</v>
      </c>
      <c r="E13" s="152">
        <f>SUM(C13+D13)</f>
        <v>2000</v>
      </c>
      <c r="F13" s="246">
        <v>0</v>
      </c>
      <c r="G13" s="26">
        <v>2000</v>
      </c>
      <c r="H13" s="152">
        <f>SUM(F13+G13)</f>
        <v>2000</v>
      </c>
      <c r="I13" s="204"/>
      <c r="J13" s="1"/>
    </row>
    <row r="14" spans="1:13" ht="18" customHeight="1" thickBot="1" thickTop="1">
      <c r="A14" s="139" t="s">
        <v>11</v>
      </c>
      <c r="B14" s="59" t="s">
        <v>179</v>
      </c>
      <c r="C14" s="219"/>
      <c r="D14" s="219"/>
      <c r="E14" s="219"/>
      <c r="F14" s="219"/>
      <c r="G14" s="219"/>
      <c r="H14" s="219"/>
      <c r="I14" s="204"/>
      <c r="M14" s="1"/>
    </row>
    <row r="15" spans="1:13" ht="19.5" customHeight="1" thickTop="1">
      <c r="A15" s="140" t="s">
        <v>13</v>
      </c>
      <c r="B15" s="22" t="s">
        <v>31</v>
      </c>
      <c r="C15" s="259">
        <v>0</v>
      </c>
      <c r="D15" s="141">
        <v>8814.89</v>
      </c>
      <c r="E15" s="40">
        <f aca="true" t="shared" si="0" ref="E15:E22">SUM(C15+D15)</f>
        <v>8814.89</v>
      </c>
      <c r="F15" s="259">
        <v>0</v>
      </c>
      <c r="G15" s="141">
        <v>8814.89</v>
      </c>
      <c r="H15" s="40">
        <f aca="true" t="shared" si="1" ref="H15:H22">SUM(F15+G15)</f>
        <v>8814.89</v>
      </c>
      <c r="I15" s="204"/>
      <c r="M15" s="1"/>
    </row>
    <row r="16" spans="1:13" ht="18.75" customHeight="1">
      <c r="A16" s="140" t="s">
        <v>15</v>
      </c>
      <c r="B16" s="238" t="s">
        <v>180</v>
      </c>
      <c r="C16" s="260">
        <v>0</v>
      </c>
      <c r="D16" s="142">
        <v>0</v>
      </c>
      <c r="E16" s="180">
        <f t="shared" si="0"/>
        <v>0</v>
      </c>
      <c r="F16" s="260">
        <v>0</v>
      </c>
      <c r="G16" s="142">
        <v>0</v>
      </c>
      <c r="H16" s="180">
        <f t="shared" si="1"/>
        <v>0</v>
      </c>
      <c r="I16" s="204"/>
      <c r="M16" s="1"/>
    </row>
    <row r="17" spans="1:13" ht="16.5" customHeight="1">
      <c r="A17" s="140" t="s">
        <v>17</v>
      </c>
      <c r="B17" s="238" t="s">
        <v>307</v>
      </c>
      <c r="C17" s="168">
        <v>0</v>
      </c>
      <c r="D17" s="142">
        <v>35583.3</v>
      </c>
      <c r="E17" s="42">
        <f t="shared" si="0"/>
        <v>35583.3</v>
      </c>
      <c r="F17" s="168">
        <v>0</v>
      </c>
      <c r="G17" s="142">
        <v>33583.3</v>
      </c>
      <c r="H17" s="42">
        <f t="shared" si="1"/>
        <v>33583.3</v>
      </c>
      <c r="I17" s="204"/>
      <c r="M17" s="1"/>
    </row>
    <row r="18" spans="1:13" ht="16.5" customHeight="1">
      <c r="A18" s="140" t="s">
        <v>19</v>
      </c>
      <c r="B18" s="238" t="s">
        <v>40</v>
      </c>
      <c r="C18" s="260">
        <v>0</v>
      </c>
      <c r="D18" s="143">
        <v>0</v>
      </c>
      <c r="E18" s="42">
        <f t="shared" si="0"/>
        <v>0</v>
      </c>
      <c r="F18" s="260">
        <v>0</v>
      </c>
      <c r="G18" s="143">
        <v>0</v>
      </c>
      <c r="H18" s="42">
        <f t="shared" si="1"/>
        <v>0</v>
      </c>
      <c r="I18" s="204"/>
      <c r="M18" s="1"/>
    </row>
    <row r="19" spans="1:13" ht="16.5" customHeight="1">
      <c r="A19" s="140" t="s">
        <v>21</v>
      </c>
      <c r="B19" s="238" t="s">
        <v>312</v>
      </c>
      <c r="C19" s="260">
        <v>0</v>
      </c>
      <c r="D19" s="142">
        <v>2100</v>
      </c>
      <c r="E19" s="42">
        <f t="shared" si="0"/>
        <v>2100</v>
      </c>
      <c r="F19" s="260">
        <v>0</v>
      </c>
      <c r="G19" s="142">
        <v>2100</v>
      </c>
      <c r="H19" s="42">
        <f t="shared" si="1"/>
        <v>2100</v>
      </c>
      <c r="I19" s="204"/>
      <c r="M19" s="1"/>
    </row>
    <row r="20" spans="1:13" ht="16.5" customHeight="1">
      <c r="A20" s="140" t="s">
        <v>23</v>
      </c>
      <c r="B20" s="238" t="s">
        <v>308</v>
      </c>
      <c r="C20" s="260">
        <v>0</v>
      </c>
      <c r="D20" s="142">
        <v>2480.44</v>
      </c>
      <c r="E20" s="42">
        <f t="shared" si="0"/>
        <v>2480.44</v>
      </c>
      <c r="F20" s="260">
        <v>0</v>
      </c>
      <c r="G20" s="142">
        <v>2480.44</v>
      </c>
      <c r="H20" s="42">
        <f t="shared" si="1"/>
        <v>2480.44</v>
      </c>
      <c r="I20" s="204"/>
      <c r="M20" s="1"/>
    </row>
    <row r="21" spans="1:13" ht="16.5" customHeight="1">
      <c r="A21" s="140" t="s">
        <v>24</v>
      </c>
      <c r="B21" s="238" t="s">
        <v>34</v>
      </c>
      <c r="C21" s="168">
        <v>0</v>
      </c>
      <c r="D21" s="142">
        <v>17671.8</v>
      </c>
      <c r="E21" s="42">
        <f t="shared" si="0"/>
        <v>17671.8</v>
      </c>
      <c r="F21" s="168">
        <v>0</v>
      </c>
      <c r="G21" s="142">
        <v>17471.8</v>
      </c>
      <c r="H21" s="42">
        <f t="shared" si="1"/>
        <v>17471.8</v>
      </c>
      <c r="I21" s="204"/>
      <c r="M21" s="1"/>
    </row>
    <row r="22" spans="1:13" ht="16.5" customHeight="1">
      <c r="A22" s="140" t="s">
        <v>25</v>
      </c>
      <c r="B22" s="238" t="s">
        <v>181</v>
      </c>
      <c r="C22" s="260">
        <v>0</v>
      </c>
      <c r="D22" s="142">
        <v>1918.43</v>
      </c>
      <c r="E22" s="42">
        <f t="shared" si="0"/>
        <v>1918.43</v>
      </c>
      <c r="F22" s="260">
        <v>0</v>
      </c>
      <c r="G22" s="142">
        <v>1918.43</v>
      </c>
      <c r="H22" s="42">
        <f t="shared" si="1"/>
        <v>1918.43</v>
      </c>
      <c r="I22" s="204"/>
      <c r="M22" s="1"/>
    </row>
    <row r="23" spans="1:13" ht="16.5" customHeight="1">
      <c r="A23" s="140" t="s">
        <v>182</v>
      </c>
      <c r="B23" s="238" t="s">
        <v>309</v>
      </c>
      <c r="C23" s="260">
        <v>0</v>
      </c>
      <c r="D23" s="142">
        <v>214000</v>
      </c>
      <c r="E23" s="64">
        <f>SUM(C23+D23)</f>
        <v>214000</v>
      </c>
      <c r="F23" s="260">
        <v>0</v>
      </c>
      <c r="G23" s="142">
        <v>212000</v>
      </c>
      <c r="H23" s="64">
        <f>SUM(F23+G23)</f>
        <v>212000</v>
      </c>
      <c r="I23" s="204"/>
      <c r="M23" s="1"/>
    </row>
    <row r="24" spans="1:13" ht="32.25" customHeight="1" thickBot="1">
      <c r="A24" s="140" t="s">
        <v>183</v>
      </c>
      <c r="B24" s="238" t="s">
        <v>184</v>
      </c>
      <c r="C24" s="144">
        <v>0</v>
      </c>
      <c r="D24" s="50">
        <v>100000</v>
      </c>
      <c r="E24" s="184">
        <f>SUM(C24+D24)</f>
        <v>100000</v>
      </c>
      <c r="F24" s="144">
        <v>0</v>
      </c>
      <c r="G24" s="50">
        <v>100000</v>
      </c>
      <c r="H24" s="184">
        <f>SUM(F24+G24)</f>
        <v>100000</v>
      </c>
      <c r="I24" s="204"/>
      <c r="J24" s="1"/>
      <c r="M24" s="1"/>
    </row>
    <row r="25" spans="1:13" ht="24" customHeight="1" thickBot="1" thickTop="1">
      <c r="A25" s="139" t="s">
        <v>185</v>
      </c>
      <c r="B25" s="134" t="s">
        <v>186</v>
      </c>
      <c r="C25" s="214"/>
      <c r="D25" s="214"/>
      <c r="E25" s="214"/>
      <c r="F25" s="241"/>
      <c r="G25" s="241"/>
      <c r="H25" s="241"/>
      <c r="I25" s="204"/>
      <c r="M25" s="1"/>
    </row>
    <row r="26" spans="1:13" ht="27.75" customHeight="1" thickTop="1">
      <c r="A26" s="145" t="s">
        <v>187</v>
      </c>
      <c r="B26" s="22" t="s">
        <v>188</v>
      </c>
      <c r="C26" s="146">
        <v>0</v>
      </c>
      <c r="D26" s="24">
        <v>2500</v>
      </c>
      <c r="E26" s="40">
        <f>SUM(C26+D26)</f>
        <v>2500</v>
      </c>
      <c r="F26" s="146">
        <v>0</v>
      </c>
      <c r="G26" s="24">
        <v>2500</v>
      </c>
      <c r="H26" s="40">
        <f>SUM(F26+G26)</f>
        <v>2500</v>
      </c>
      <c r="I26" s="147"/>
      <c r="J26" s="147"/>
      <c r="M26" s="1"/>
    </row>
    <row r="27" spans="1:13" ht="25.5" customHeight="1">
      <c r="A27" s="145" t="s">
        <v>189</v>
      </c>
      <c r="B27" s="238" t="s">
        <v>190</v>
      </c>
      <c r="C27" s="148">
        <v>0</v>
      </c>
      <c r="D27" s="143">
        <v>10595.25</v>
      </c>
      <c r="E27" s="180">
        <f>SUM(C27+D27)</f>
        <v>10595.25</v>
      </c>
      <c r="F27" s="148">
        <v>0</v>
      </c>
      <c r="G27" s="143">
        <v>10595.25</v>
      </c>
      <c r="H27" s="180">
        <f>SUM(F27+G27)</f>
        <v>10595.25</v>
      </c>
      <c r="I27" s="204"/>
      <c r="J27" s="147"/>
      <c r="M27" s="1"/>
    </row>
    <row r="28" spans="1:13" ht="16.5" customHeight="1">
      <c r="A28" s="145" t="s">
        <v>191</v>
      </c>
      <c r="B28" s="238" t="s">
        <v>192</v>
      </c>
      <c r="C28" s="148">
        <v>0</v>
      </c>
      <c r="D28" s="143">
        <v>200</v>
      </c>
      <c r="E28" s="180">
        <f>SUM(C28+D28)</f>
        <v>200</v>
      </c>
      <c r="F28" s="148">
        <v>0</v>
      </c>
      <c r="G28" s="143">
        <v>200</v>
      </c>
      <c r="H28" s="180">
        <f>SUM(F28+G28)</f>
        <v>200</v>
      </c>
      <c r="I28" s="204"/>
      <c r="J28" s="147"/>
      <c r="M28" s="1"/>
    </row>
    <row r="29" spans="1:13" ht="16.5" customHeight="1">
      <c r="A29" s="145" t="s">
        <v>193</v>
      </c>
      <c r="B29" s="238" t="s">
        <v>194</v>
      </c>
      <c r="C29" s="148">
        <v>0</v>
      </c>
      <c r="D29" s="143">
        <v>3000</v>
      </c>
      <c r="E29" s="180">
        <f>SUM(C29+D29)</f>
        <v>3000</v>
      </c>
      <c r="F29" s="148">
        <v>0</v>
      </c>
      <c r="G29" s="143">
        <v>2500</v>
      </c>
      <c r="H29" s="180">
        <f>SUM(F29+G29)</f>
        <v>2500</v>
      </c>
      <c r="I29" s="223"/>
      <c r="J29" s="147"/>
      <c r="M29" s="1"/>
    </row>
    <row r="30" spans="1:13" ht="16.5" customHeight="1">
      <c r="A30" s="145" t="s">
        <v>195</v>
      </c>
      <c r="B30" s="238" t="s">
        <v>196</v>
      </c>
      <c r="C30" s="148">
        <v>0</v>
      </c>
      <c r="D30" s="143">
        <v>2000</v>
      </c>
      <c r="E30" s="180">
        <f aca="true" t="shared" si="2" ref="E30:E49">SUM(C30+D30)</f>
        <v>2000</v>
      </c>
      <c r="F30" s="148">
        <v>0</v>
      </c>
      <c r="G30" s="143">
        <v>2000</v>
      </c>
      <c r="H30" s="180">
        <f aca="true" t="shared" si="3" ref="H30:H49">SUM(F30+G30)</f>
        <v>2000</v>
      </c>
      <c r="I30" s="204"/>
      <c r="J30" s="147"/>
      <c r="M30" s="1"/>
    </row>
    <row r="31" spans="1:13" ht="16.5" customHeight="1">
      <c r="A31" s="145" t="s">
        <v>197</v>
      </c>
      <c r="B31" s="238" t="s">
        <v>198</v>
      </c>
      <c r="C31" s="148">
        <v>0</v>
      </c>
      <c r="D31" s="143">
        <v>0</v>
      </c>
      <c r="E31" s="180">
        <f t="shared" si="2"/>
        <v>0</v>
      </c>
      <c r="F31" s="148">
        <v>0</v>
      </c>
      <c r="G31" s="143">
        <v>0</v>
      </c>
      <c r="H31" s="180">
        <f t="shared" si="3"/>
        <v>0</v>
      </c>
      <c r="I31" s="204"/>
      <c r="J31" s="147"/>
      <c r="M31" s="1"/>
    </row>
    <row r="32" spans="1:13" ht="16.5" customHeight="1">
      <c r="A32" s="145" t="s">
        <v>199</v>
      </c>
      <c r="B32" s="238" t="s">
        <v>200</v>
      </c>
      <c r="C32" s="148">
        <v>0</v>
      </c>
      <c r="D32" s="143">
        <v>13000</v>
      </c>
      <c r="E32" s="180">
        <f t="shared" si="2"/>
        <v>13000</v>
      </c>
      <c r="F32" s="148">
        <v>0</v>
      </c>
      <c r="G32" s="143">
        <v>13000</v>
      </c>
      <c r="H32" s="180">
        <f t="shared" si="3"/>
        <v>13000</v>
      </c>
      <c r="I32" s="204"/>
      <c r="J32" s="147"/>
      <c r="M32" s="1"/>
    </row>
    <row r="33" spans="1:13" ht="16.5" customHeight="1">
      <c r="A33" s="145" t="s">
        <v>201</v>
      </c>
      <c r="B33" s="238" t="s">
        <v>202</v>
      </c>
      <c r="C33" s="148">
        <v>0</v>
      </c>
      <c r="D33" s="143">
        <v>0</v>
      </c>
      <c r="E33" s="180">
        <f t="shared" si="2"/>
        <v>0</v>
      </c>
      <c r="F33" s="148">
        <v>0</v>
      </c>
      <c r="G33" s="143">
        <v>0</v>
      </c>
      <c r="H33" s="180">
        <f t="shared" si="3"/>
        <v>0</v>
      </c>
      <c r="I33" s="204"/>
      <c r="J33" s="147"/>
      <c r="M33" s="1"/>
    </row>
    <row r="34" spans="1:13" ht="16.5" customHeight="1">
      <c r="A34" s="145" t="s">
        <v>203</v>
      </c>
      <c r="B34" s="238" t="s">
        <v>204</v>
      </c>
      <c r="C34" s="148">
        <v>0</v>
      </c>
      <c r="D34" s="143">
        <v>0</v>
      </c>
      <c r="E34" s="180">
        <f t="shared" si="2"/>
        <v>0</v>
      </c>
      <c r="F34" s="148">
        <v>0</v>
      </c>
      <c r="G34" s="143">
        <v>0</v>
      </c>
      <c r="H34" s="180">
        <f t="shared" si="3"/>
        <v>0</v>
      </c>
      <c r="I34" s="204"/>
      <c r="J34" s="147"/>
      <c r="M34" s="1"/>
    </row>
    <row r="35" spans="1:13" ht="31.5" customHeight="1">
      <c r="A35" s="145" t="s">
        <v>205</v>
      </c>
      <c r="B35" s="238" t="s">
        <v>206</v>
      </c>
      <c r="C35" s="148">
        <v>0</v>
      </c>
      <c r="D35" s="143">
        <v>8000</v>
      </c>
      <c r="E35" s="180">
        <f t="shared" si="2"/>
        <v>8000</v>
      </c>
      <c r="F35" s="148">
        <v>0</v>
      </c>
      <c r="G35" s="143">
        <v>8000</v>
      </c>
      <c r="H35" s="180">
        <f t="shared" si="3"/>
        <v>8000</v>
      </c>
      <c r="I35" s="147"/>
      <c r="J35" s="147"/>
      <c r="M35" s="1"/>
    </row>
    <row r="36" spans="1:13" ht="31.5" customHeight="1">
      <c r="A36" s="145" t="s">
        <v>207</v>
      </c>
      <c r="B36" s="238" t="s">
        <v>208</v>
      </c>
      <c r="C36" s="148">
        <v>0</v>
      </c>
      <c r="D36" s="143">
        <v>4000</v>
      </c>
      <c r="E36" s="180">
        <f t="shared" si="2"/>
        <v>4000</v>
      </c>
      <c r="F36" s="148">
        <v>0</v>
      </c>
      <c r="G36" s="143">
        <v>4000</v>
      </c>
      <c r="H36" s="180">
        <f t="shared" si="3"/>
        <v>4000</v>
      </c>
      <c r="I36" s="204"/>
      <c r="J36" s="147"/>
      <c r="M36" s="1"/>
    </row>
    <row r="37" spans="1:13" ht="16.5" customHeight="1">
      <c r="A37" s="145" t="s">
        <v>209</v>
      </c>
      <c r="B37" s="238" t="s">
        <v>210</v>
      </c>
      <c r="C37" s="148">
        <v>0</v>
      </c>
      <c r="D37" s="143">
        <v>4200</v>
      </c>
      <c r="E37" s="180">
        <f t="shared" si="2"/>
        <v>4200</v>
      </c>
      <c r="F37" s="148">
        <v>0</v>
      </c>
      <c r="G37" s="143">
        <v>4200</v>
      </c>
      <c r="H37" s="180">
        <f t="shared" si="3"/>
        <v>4200</v>
      </c>
      <c r="I37" s="147"/>
      <c r="J37" s="147"/>
      <c r="M37" s="1"/>
    </row>
    <row r="38" spans="1:13" ht="16.5" customHeight="1">
      <c r="A38" s="145" t="s">
        <v>211</v>
      </c>
      <c r="B38" s="238" t="s">
        <v>212</v>
      </c>
      <c r="C38" s="148">
        <v>0</v>
      </c>
      <c r="D38" s="143">
        <v>0</v>
      </c>
      <c r="E38" s="180">
        <f t="shared" si="2"/>
        <v>0</v>
      </c>
      <c r="F38" s="148">
        <v>0</v>
      </c>
      <c r="G38" s="143">
        <v>0</v>
      </c>
      <c r="H38" s="180">
        <f t="shared" si="3"/>
        <v>0</v>
      </c>
      <c r="I38" s="204"/>
      <c r="J38" s="147"/>
      <c r="M38" s="1"/>
    </row>
    <row r="39" spans="1:13" ht="31.5" customHeight="1">
      <c r="A39" s="145" t="s">
        <v>213</v>
      </c>
      <c r="B39" s="238" t="s">
        <v>214</v>
      </c>
      <c r="C39" s="148">
        <v>0</v>
      </c>
      <c r="D39" s="143">
        <v>500</v>
      </c>
      <c r="E39" s="180">
        <f t="shared" si="2"/>
        <v>500</v>
      </c>
      <c r="F39" s="148">
        <v>0</v>
      </c>
      <c r="G39" s="143">
        <v>500</v>
      </c>
      <c r="H39" s="180">
        <f t="shared" si="3"/>
        <v>500</v>
      </c>
      <c r="I39" s="223"/>
      <c r="J39" s="147"/>
      <c r="M39" s="1"/>
    </row>
    <row r="40" spans="1:13" ht="16.5" customHeight="1">
      <c r="A40" s="145" t="s">
        <v>215</v>
      </c>
      <c r="B40" s="238" t="s">
        <v>216</v>
      </c>
      <c r="C40" s="148">
        <v>0</v>
      </c>
      <c r="D40" s="143">
        <v>0</v>
      </c>
      <c r="E40" s="180">
        <f t="shared" si="2"/>
        <v>0</v>
      </c>
      <c r="F40" s="148">
        <v>0</v>
      </c>
      <c r="G40" s="143">
        <v>0</v>
      </c>
      <c r="H40" s="180">
        <f t="shared" si="3"/>
        <v>0</v>
      </c>
      <c r="I40" s="204"/>
      <c r="J40" s="147"/>
      <c r="M40" s="1"/>
    </row>
    <row r="41" spans="1:13" ht="16.5" customHeight="1">
      <c r="A41" s="145" t="s">
        <v>217</v>
      </c>
      <c r="B41" s="238" t="s">
        <v>218</v>
      </c>
      <c r="C41" s="148">
        <v>0</v>
      </c>
      <c r="D41" s="143">
        <v>7000</v>
      </c>
      <c r="E41" s="180">
        <f t="shared" si="2"/>
        <v>7000</v>
      </c>
      <c r="F41" s="148">
        <v>0</v>
      </c>
      <c r="G41" s="143">
        <v>5000</v>
      </c>
      <c r="H41" s="180">
        <f t="shared" si="3"/>
        <v>5000</v>
      </c>
      <c r="I41" s="204"/>
      <c r="J41" s="147"/>
      <c r="M41" s="1"/>
    </row>
    <row r="42" spans="1:13" ht="16.5" customHeight="1">
      <c r="A42" s="145" t="s">
        <v>219</v>
      </c>
      <c r="B42" s="238" t="s">
        <v>220</v>
      </c>
      <c r="C42" s="148">
        <v>0</v>
      </c>
      <c r="D42" s="143">
        <v>7000</v>
      </c>
      <c r="E42" s="180">
        <f t="shared" si="2"/>
        <v>7000</v>
      </c>
      <c r="F42" s="148">
        <v>0</v>
      </c>
      <c r="G42" s="143">
        <v>5000</v>
      </c>
      <c r="H42" s="180">
        <f t="shared" si="3"/>
        <v>5000</v>
      </c>
      <c r="I42" s="204"/>
      <c r="J42" s="147"/>
      <c r="M42" s="1"/>
    </row>
    <row r="43" spans="1:13" ht="31.5" customHeight="1">
      <c r="A43" s="145" t="s">
        <v>221</v>
      </c>
      <c r="B43" s="238" t="s">
        <v>222</v>
      </c>
      <c r="C43" s="148">
        <v>0</v>
      </c>
      <c r="D43" s="143">
        <v>13000</v>
      </c>
      <c r="E43" s="180">
        <f t="shared" si="2"/>
        <v>13000</v>
      </c>
      <c r="F43" s="148">
        <v>0</v>
      </c>
      <c r="G43" s="143">
        <v>10000</v>
      </c>
      <c r="H43" s="180">
        <f t="shared" si="3"/>
        <v>10000</v>
      </c>
      <c r="I43" s="204"/>
      <c r="J43" s="147"/>
      <c r="M43" s="1"/>
    </row>
    <row r="44" spans="1:13" ht="16.5" customHeight="1">
      <c r="A44" s="145" t="s">
        <v>223</v>
      </c>
      <c r="B44" s="238" t="s">
        <v>224</v>
      </c>
      <c r="C44" s="148">
        <v>0</v>
      </c>
      <c r="D44" s="143">
        <v>3500</v>
      </c>
      <c r="E44" s="180">
        <f t="shared" si="2"/>
        <v>3500</v>
      </c>
      <c r="F44" s="148">
        <v>0</v>
      </c>
      <c r="G44" s="143">
        <v>3500</v>
      </c>
      <c r="H44" s="180">
        <f t="shared" si="3"/>
        <v>3500</v>
      </c>
      <c r="I44" s="223"/>
      <c r="J44" s="147"/>
      <c r="M44" s="1"/>
    </row>
    <row r="45" spans="1:13" ht="14.25" customHeight="1">
      <c r="A45" s="145" t="s">
        <v>225</v>
      </c>
      <c r="B45" s="238"/>
      <c r="C45" s="148">
        <v>0</v>
      </c>
      <c r="D45" s="143">
        <v>0</v>
      </c>
      <c r="E45" s="180">
        <f t="shared" si="2"/>
        <v>0</v>
      </c>
      <c r="F45" s="148">
        <v>0</v>
      </c>
      <c r="G45" s="143">
        <v>0</v>
      </c>
      <c r="H45" s="180">
        <f t="shared" si="3"/>
        <v>0</v>
      </c>
      <c r="I45" s="204"/>
      <c r="J45" s="147"/>
      <c r="M45" s="1"/>
    </row>
    <row r="46" spans="1:13" ht="16.5" customHeight="1">
      <c r="A46" s="145" t="s">
        <v>226</v>
      </c>
      <c r="B46" s="238" t="s">
        <v>227</v>
      </c>
      <c r="C46" s="148">
        <v>0</v>
      </c>
      <c r="D46" s="143">
        <v>8200</v>
      </c>
      <c r="E46" s="180">
        <f t="shared" si="2"/>
        <v>8200</v>
      </c>
      <c r="F46" s="148">
        <v>0</v>
      </c>
      <c r="G46" s="143">
        <v>8200</v>
      </c>
      <c r="H46" s="180">
        <f t="shared" si="3"/>
        <v>8200</v>
      </c>
      <c r="I46" s="204"/>
      <c r="J46" s="147"/>
      <c r="M46" s="1"/>
    </row>
    <row r="47" spans="1:13" ht="16.5" customHeight="1">
      <c r="A47" s="145" t="s">
        <v>228</v>
      </c>
      <c r="B47" s="238" t="s">
        <v>229</v>
      </c>
      <c r="C47" s="148">
        <v>0</v>
      </c>
      <c r="D47" s="143">
        <v>4000</v>
      </c>
      <c r="E47" s="180">
        <f t="shared" si="2"/>
        <v>4000</v>
      </c>
      <c r="F47" s="148">
        <v>0</v>
      </c>
      <c r="G47" s="143">
        <v>4000</v>
      </c>
      <c r="H47" s="180">
        <f t="shared" si="3"/>
        <v>4000</v>
      </c>
      <c r="I47" s="204"/>
      <c r="J47" s="147"/>
      <c r="M47" s="1"/>
    </row>
    <row r="48" spans="1:13" ht="16.5" customHeight="1">
      <c r="A48" s="145" t="s">
        <v>230</v>
      </c>
      <c r="B48" s="238" t="s">
        <v>231</v>
      </c>
      <c r="C48" s="148">
        <v>0</v>
      </c>
      <c r="D48" s="143">
        <v>4000</v>
      </c>
      <c r="E48" s="180">
        <f t="shared" si="2"/>
        <v>4000</v>
      </c>
      <c r="F48" s="148">
        <v>0</v>
      </c>
      <c r="G48" s="143">
        <v>4000</v>
      </c>
      <c r="H48" s="180">
        <f t="shared" si="3"/>
        <v>4000</v>
      </c>
      <c r="I48" s="204"/>
      <c r="J48" s="147"/>
      <c r="M48" s="1"/>
    </row>
    <row r="49" spans="1:13" ht="28.5" customHeight="1" thickBot="1">
      <c r="A49" s="145" t="s">
        <v>232</v>
      </c>
      <c r="B49" s="238" t="s">
        <v>233</v>
      </c>
      <c r="C49" s="144">
        <v>0</v>
      </c>
      <c r="D49" s="50">
        <v>700</v>
      </c>
      <c r="E49" s="152">
        <f t="shared" si="2"/>
        <v>700</v>
      </c>
      <c r="F49" s="144">
        <v>0</v>
      </c>
      <c r="G49" s="50">
        <v>700</v>
      </c>
      <c r="H49" s="152">
        <f t="shared" si="3"/>
        <v>700</v>
      </c>
      <c r="I49" s="204"/>
      <c r="J49" s="43"/>
      <c r="M49" s="1"/>
    </row>
    <row r="50" spans="1:13" ht="18" customHeight="1" thickTop="1">
      <c r="A50" s="145"/>
      <c r="B50" s="59" t="s">
        <v>234</v>
      </c>
      <c r="C50" s="215"/>
      <c r="D50" s="215"/>
      <c r="E50" s="215"/>
      <c r="F50" s="242"/>
      <c r="G50" s="242"/>
      <c r="H50" s="242"/>
      <c r="I50" s="43"/>
      <c r="J50" s="43"/>
      <c r="K50" s="43"/>
      <c r="M50" s="1"/>
    </row>
    <row r="51" spans="1:13" ht="15" customHeight="1" thickBot="1">
      <c r="A51" s="139" t="s">
        <v>26</v>
      </c>
      <c r="B51" s="59" t="s">
        <v>235</v>
      </c>
      <c r="C51" s="18"/>
      <c r="D51" s="20"/>
      <c r="E51" s="38"/>
      <c r="F51" s="227"/>
      <c r="G51" s="218"/>
      <c r="H51" s="229"/>
      <c r="I51" s="204"/>
      <c r="M51" s="1"/>
    </row>
    <row r="52" spans="1:13" ht="18" customHeight="1" thickTop="1">
      <c r="A52" s="140" t="s">
        <v>28</v>
      </c>
      <c r="B52" s="22" t="s">
        <v>236</v>
      </c>
      <c r="C52" s="149">
        <v>0</v>
      </c>
      <c r="D52" s="24">
        <v>1800</v>
      </c>
      <c r="E52" s="23">
        <f>SUM(C52+D52)</f>
        <v>1800</v>
      </c>
      <c r="F52" s="149">
        <v>0</v>
      </c>
      <c r="G52" s="24">
        <v>1800</v>
      </c>
      <c r="H52" s="23">
        <f aca="true" t="shared" si="4" ref="H52:H62">SUM(F52+G52)</f>
        <v>1800</v>
      </c>
      <c r="I52" s="204"/>
      <c r="M52" s="1"/>
    </row>
    <row r="53" spans="1:13" ht="16.5" customHeight="1">
      <c r="A53" s="140" t="s">
        <v>30</v>
      </c>
      <c r="B53" s="238" t="s">
        <v>237</v>
      </c>
      <c r="C53" s="138">
        <v>0</v>
      </c>
      <c r="D53" s="44">
        <v>0</v>
      </c>
      <c r="E53" s="32">
        <f>SUM(C53+D53)</f>
        <v>0</v>
      </c>
      <c r="F53" s="138">
        <v>0</v>
      </c>
      <c r="G53" s="44">
        <v>0</v>
      </c>
      <c r="H53" s="32">
        <f t="shared" si="4"/>
        <v>0</v>
      </c>
      <c r="I53" s="204"/>
      <c r="M53" s="1"/>
    </row>
    <row r="54" spans="1:13" ht="16.5" customHeight="1">
      <c r="A54" s="140" t="s">
        <v>32</v>
      </c>
      <c r="B54" s="238" t="s">
        <v>238</v>
      </c>
      <c r="C54" s="138">
        <v>0</v>
      </c>
      <c r="D54" s="44">
        <v>30800</v>
      </c>
      <c r="E54" s="32">
        <f>SUM(C54+D54)</f>
        <v>30800</v>
      </c>
      <c r="F54" s="138">
        <v>0</v>
      </c>
      <c r="G54" s="44">
        <v>30800</v>
      </c>
      <c r="H54" s="32">
        <f t="shared" si="4"/>
        <v>30800</v>
      </c>
      <c r="I54" s="204"/>
      <c r="M54" s="1"/>
    </row>
    <row r="55" spans="1:13" ht="16.5" customHeight="1">
      <c r="A55" s="140" t="s">
        <v>33</v>
      </c>
      <c r="B55" s="238" t="s">
        <v>239</v>
      </c>
      <c r="C55" s="208">
        <v>661.5</v>
      </c>
      <c r="D55" s="44">
        <v>13800</v>
      </c>
      <c r="E55" s="32">
        <f>SUM(C55+D55)</f>
        <v>14461.5</v>
      </c>
      <c r="F55" s="208">
        <v>661.5</v>
      </c>
      <c r="G55" s="44">
        <v>13800</v>
      </c>
      <c r="H55" s="32">
        <f t="shared" si="4"/>
        <v>14461.5</v>
      </c>
      <c r="I55" s="204"/>
      <c r="M55" s="1"/>
    </row>
    <row r="56" spans="1:13" ht="16.5" customHeight="1">
      <c r="A56" s="140" t="s">
        <v>35</v>
      </c>
      <c r="B56" s="238"/>
      <c r="C56" s="261">
        <v>0</v>
      </c>
      <c r="D56" s="143">
        <v>0</v>
      </c>
      <c r="E56" s="32">
        <f>SUM(C56+D56)</f>
        <v>0</v>
      </c>
      <c r="F56" s="261">
        <v>0</v>
      </c>
      <c r="G56" s="143">
        <v>0</v>
      </c>
      <c r="H56" s="32">
        <f t="shared" si="4"/>
        <v>0</v>
      </c>
      <c r="I56" s="204"/>
      <c r="M56" s="1"/>
    </row>
    <row r="57" spans="1:13" ht="16.5" customHeight="1">
      <c r="A57" s="140" t="s">
        <v>37</v>
      </c>
      <c r="B57" s="238" t="s">
        <v>240</v>
      </c>
      <c r="C57" s="262">
        <v>0</v>
      </c>
      <c r="D57" s="143">
        <v>61792.57</v>
      </c>
      <c r="E57" s="32">
        <f aca="true" t="shared" si="5" ref="E57:E62">SUM(C57+D57)</f>
        <v>61792.57</v>
      </c>
      <c r="F57" s="262">
        <v>0</v>
      </c>
      <c r="G57" s="143">
        <v>61792.57</v>
      </c>
      <c r="H57" s="32">
        <f t="shared" si="4"/>
        <v>61792.57</v>
      </c>
      <c r="I57" s="204"/>
      <c r="M57" s="1"/>
    </row>
    <row r="58" spans="1:13" ht="16.5" customHeight="1">
      <c r="A58" s="140" t="s">
        <v>38</v>
      </c>
      <c r="B58" s="238" t="s">
        <v>241</v>
      </c>
      <c r="C58" s="263">
        <v>0</v>
      </c>
      <c r="D58" s="44">
        <v>249000</v>
      </c>
      <c r="E58" s="31">
        <f t="shared" si="5"/>
        <v>249000</v>
      </c>
      <c r="F58" s="263">
        <v>0</v>
      </c>
      <c r="G58" s="44">
        <v>249000</v>
      </c>
      <c r="H58" s="31">
        <f t="shared" si="4"/>
        <v>249000</v>
      </c>
      <c r="I58" s="204"/>
      <c r="M58" s="1"/>
    </row>
    <row r="59" spans="1:13" ht="16.5" customHeight="1">
      <c r="A59" s="140" t="s">
        <v>39</v>
      </c>
      <c r="B59" s="238"/>
      <c r="C59" s="264">
        <v>0</v>
      </c>
      <c r="D59" s="143">
        <v>0</v>
      </c>
      <c r="E59" s="32">
        <f t="shared" si="5"/>
        <v>0</v>
      </c>
      <c r="F59" s="264">
        <v>0</v>
      </c>
      <c r="G59" s="143">
        <v>0</v>
      </c>
      <c r="H59" s="32">
        <f t="shared" si="4"/>
        <v>0</v>
      </c>
      <c r="I59" s="147"/>
      <c r="M59" s="1"/>
    </row>
    <row r="60" spans="1:13" ht="12.75" customHeight="1">
      <c r="A60" s="21" t="s">
        <v>41</v>
      </c>
      <c r="B60" s="240"/>
      <c r="C60" s="264">
        <v>0</v>
      </c>
      <c r="D60" s="143">
        <v>0</v>
      </c>
      <c r="E60" s="32">
        <f t="shared" si="5"/>
        <v>0</v>
      </c>
      <c r="F60" s="264">
        <v>0</v>
      </c>
      <c r="G60" s="143">
        <v>0</v>
      </c>
      <c r="H60" s="32">
        <f t="shared" si="4"/>
        <v>0</v>
      </c>
      <c r="I60" s="204"/>
      <c r="M60" s="1"/>
    </row>
    <row r="61" spans="1:13" ht="16.5" customHeight="1">
      <c r="A61" s="21" t="s">
        <v>43</v>
      </c>
      <c r="B61" s="238" t="s">
        <v>317</v>
      </c>
      <c r="C61" s="264">
        <v>0</v>
      </c>
      <c r="D61" s="143">
        <v>55106.88</v>
      </c>
      <c r="E61" s="32">
        <f t="shared" si="5"/>
        <v>55106.88</v>
      </c>
      <c r="F61" s="264">
        <v>0</v>
      </c>
      <c r="G61" s="143">
        <v>66170.88</v>
      </c>
      <c r="H61" s="32">
        <f t="shared" si="4"/>
        <v>66170.88</v>
      </c>
      <c r="I61" s="204"/>
      <c r="M61" s="1"/>
    </row>
    <row r="62" spans="1:13" ht="18" customHeight="1" thickBot="1">
      <c r="A62" s="21" t="s">
        <v>242</v>
      </c>
      <c r="B62" s="240"/>
      <c r="C62" s="265">
        <v>0</v>
      </c>
      <c r="D62" s="26">
        <v>0</v>
      </c>
      <c r="E62" s="31">
        <f t="shared" si="5"/>
        <v>0</v>
      </c>
      <c r="F62" s="265">
        <v>0</v>
      </c>
      <c r="G62" s="26">
        <v>0</v>
      </c>
      <c r="H62" s="31">
        <f t="shared" si="4"/>
        <v>0</v>
      </c>
      <c r="I62" s="204"/>
      <c r="J62" s="1"/>
      <c r="M62" s="1"/>
    </row>
    <row r="63" spans="1:13" ht="24" customHeight="1" thickBot="1" thickTop="1">
      <c r="A63" s="139" t="s">
        <v>45</v>
      </c>
      <c r="B63" s="59" t="s">
        <v>243</v>
      </c>
      <c r="C63" s="214"/>
      <c r="D63" s="214"/>
      <c r="E63" s="214"/>
      <c r="F63" s="241"/>
      <c r="G63" s="241"/>
      <c r="H63" s="241"/>
      <c r="I63" s="204"/>
      <c r="M63" s="1"/>
    </row>
    <row r="64" spans="1:13" ht="16.5" customHeight="1" thickTop="1">
      <c r="A64" s="140" t="s">
        <v>47</v>
      </c>
      <c r="B64" s="237" t="s">
        <v>238</v>
      </c>
      <c r="C64" s="149">
        <v>0</v>
      </c>
      <c r="D64" s="24">
        <v>0</v>
      </c>
      <c r="E64" s="40">
        <f>SUM(C64+D64)</f>
        <v>0</v>
      </c>
      <c r="F64" s="149">
        <v>0</v>
      </c>
      <c r="G64" s="24">
        <v>0</v>
      </c>
      <c r="H64" s="40">
        <f>SUM(F64+G64)</f>
        <v>0</v>
      </c>
      <c r="I64" s="204"/>
      <c r="M64" s="1"/>
    </row>
    <row r="65" spans="1:13" ht="16.5" customHeight="1" thickBot="1">
      <c r="A65" s="150" t="s">
        <v>48</v>
      </c>
      <c r="B65" s="236" t="s">
        <v>244</v>
      </c>
      <c r="C65" s="151">
        <v>0</v>
      </c>
      <c r="D65" s="50">
        <v>0</v>
      </c>
      <c r="E65" s="152">
        <f>SUM(C65+D65)</f>
        <v>0</v>
      </c>
      <c r="F65" s="151">
        <v>0</v>
      </c>
      <c r="G65" s="50">
        <v>0</v>
      </c>
      <c r="H65" s="152">
        <f>SUM(F65+G65)</f>
        <v>0</v>
      </c>
      <c r="I65" s="204"/>
      <c r="M65" s="1"/>
    </row>
    <row r="66" spans="1:13" ht="31.5" customHeight="1" thickBot="1" thickTop="1">
      <c r="A66" s="153"/>
      <c r="B66" s="154"/>
      <c r="C66" s="155"/>
      <c r="D66" s="74"/>
      <c r="E66" s="74"/>
      <c r="F66" s="203"/>
      <c r="G66" s="202"/>
      <c r="H66" s="202"/>
      <c r="I66" s="137"/>
      <c r="M66" s="1"/>
    </row>
    <row r="67" spans="1:13" ht="27" customHeight="1" thickBot="1" thickTop="1">
      <c r="A67" s="156"/>
      <c r="B67" s="128"/>
      <c r="C67" s="295" t="s">
        <v>294</v>
      </c>
      <c r="D67" s="296"/>
      <c r="E67" s="297"/>
      <c r="F67" s="295" t="s">
        <v>320</v>
      </c>
      <c r="G67" s="296"/>
      <c r="H67" s="297"/>
      <c r="M67" s="1"/>
    </row>
    <row r="68" spans="1:13" ht="77.25" customHeight="1" thickBot="1" thickTop="1">
      <c r="A68" s="157" t="s">
        <v>97</v>
      </c>
      <c r="B68" s="6" t="s">
        <v>3</v>
      </c>
      <c r="C68" s="9" t="s">
        <v>315</v>
      </c>
      <c r="D68" s="131" t="s">
        <v>313</v>
      </c>
      <c r="E68" s="132" t="s">
        <v>314</v>
      </c>
      <c r="F68" s="9" t="s">
        <v>315</v>
      </c>
      <c r="G68" s="131" t="s">
        <v>313</v>
      </c>
      <c r="H68" s="132" t="s">
        <v>314</v>
      </c>
      <c r="M68" s="1"/>
    </row>
    <row r="69" spans="1:13" ht="20.25" customHeight="1" thickBot="1" thickTop="1">
      <c r="A69" s="139" t="s">
        <v>49</v>
      </c>
      <c r="B69" s="17" t="s">
        <v>245</v>
      </c>
      <c r="C69" s="115" t="s">
        <v>246</v>
      </c>
      <c r="D69" s="55"/>
      <c r="E69" s="52"/>
      <c r="F69" s="115" t="s">
        <v>246</v>
      </c>
      <c r="G69" s="55"/>
      <c r="H69" s="52"/>
      <c r="M69" s="1"/>
    </row>
    <row r="70" spans="1:13" ht="21.75" customHeight="1" thickTop="1">
      <c r="A70" s="140" t="s">
        <v>51</v>
      </c>
      <c r="B70" s="22" t="s">
        <v>247</v>
      </c>
      <c r="C70" s="146">
        <v>0</v>
      </c>
      <c r="D70" s="24">
        <v>0</v>
      </c>
      <c r="E70" s="23">
        <f>SUM(C70+D70)</f>
        <v>0</v>
      </c>
      <c r="F70" s="146">
        <v>0</v>
      </c>
      <c r="G70" s="24">
        <v>0</v>
      </c>
      <c r="H70" s="23">
        <f>SUM(F70+G70)</f>
        <v>0</v>
      </c>
      <c r="M70" s="1"/>
    </row>
    <row r="71" spans="1:13" ht="19.5" customHeight="1">
      <c r="A71" s="140" t="s">
        <v>53</v>
      </c>
      <c r="B71" s="22" t="s">
        <v>248</v>
      </c>
      <c r="C71" s="148">
        <v>0</v>
      </c>
      <c r="D71" s="143">
        <v>0</v>
      </c>
      <c r="E71" s="32">
        <f>SUM(C71+D71)</f>
        <v>0</v>
      </c>
      <c r="F71" s="148">
        <v>0</v>
      </c>
      <c r="G71" s="143">
        <v>0</v>
      </c>
      <c r="H71" s="32">
        <f>SUM(F71+G71)</f>
        <v>0</v>
      </c>
      <c r="M71" s="1"/>
    </row>
    <row r="72" spans="1:13" ht="22.5" customHeight="1" thickBot="1">
      <c r="A72" s="140" t="s">
        <v>249</v>
      </c>
      <c r="B72" s="22" t="s">
        <v>250</v>
      </c>
      <c r="C72" s="158">
        <v>0</v>
      </c>
      <c r="D72" s="26">
        <v>8800</v>
      </c>
      <c r="E72" s="36">
        <f>SUM(C72+D72)</f>
        <v>8800</v>
      </c>
      <c r="F72" s="158">
        <v>0</v>
      </c>
      <c r="G72" s="26">
        <v>7300</v>
      </c>
      <c r="H72" s="36">
        <f>SUM(F72+G72)</f>
        <v>7300</v>
      </c>
      <c r="M72" s="1"/>
    </row>
    <row r="73" spans="1:13" ht="17.25" customHeight="1" thickBot="1" thickTop="1">
      <c r="A73" s="139" t="s">
        <v>54</v>
      </c>
      <c r="B73" s="17" t="s">
        <v>251</v>
      </c>
      <c r="C73" s="243"/>
      <c r="D73" s="218"/>
      <c r="E73" s="229"/>
      <c r="F73" s="243"/>
      <c r="G73" s="218"/>
      <c r="H73" s="229"/>
      <c r="M73" s="1"/>
    </row>
    <row r="74" spans="1:13" ht="20.25" customHeight="1" thickBot="1" thickTop="1">
      <c r="A74" s="21" t="s">
        <v>56</v>
      </c>
      <c r="B74" s="22" t="s">
        <v>252</v>
      </c>
      <c r="C74" s="159">
        <v>0</v>
      </c>
      <c r="D74" s="266">
        <v>2000</v>
      </c>
      <c r="E74" s="267">
        <f>SUM(C74+D74)</f>
        <v>2000</v>
      </c>
      <c r="F74" s="159">
        <v>0</v>
      </c>
      <c r="G74" s="266">
        <v>2000</v>
      </c>
      <c r="H74" s="267">
        <f>SUM(F74+G74)</f>
        <v>2000</v>
      </c>
      <c r="M74" s="1"/>
    </row>
    <row r="75" spans="1:13" ht="29.25" customHeight="1" thickBot="1" thickTop="1">
      <c r="A75" s="139" t="s">
        <v>60</v>
      </c>
      <c r="B75" s="59" t="s">
        <v>253</v>
      </c>
      <c r="C75" s="244"/>
      <c r="D75" s="54"/>
      <c r="E75" s="54"/>
      <c r="F75" s="244"/>
      <c r="G75" s="54"/>
      <c r="H75" s="54"/>
      <c r="M75" s="1"/>
    </row>
    <row r="76" spans="1:13" ht="17.25" customHeight="1" thickTop="1">
      <c r="A76" s="21" t="s">
        <v>62</v>
      </c>
      <c r="B76" s="22" t="s">
        <v>254</v>
      </c>
      <c r="C76" s="146">
        <v>0</v>
      </c>
      <c r="D76" s="24">
        <v>11816</v>
      </c>
      <c r="E76" s="23">
        <f>SUM(C76+D76)</f>
        <v>11816</v>
      </c>
      <c r="F76" s="146">
        <v>0</v>
      </c>
      <c r="G76" s="24">
        <v>11816</v>
      </c>
      <c r="H76" s="23">
        <f>SUM(F76+G76)</f>
        <v>11816</v>
      </c>
      <c r="I76" s="137"/>
      <c r="M76" s="1"/>
    </row>
    <row r="77" spans="1:13" s="210" customFormat="1" ht="17.25" customHeight="1">
      <c r="A77" s="21" t="s">
        <v>255</v>
      </c>
      <c r="B77" s="22" t="s">
        <v>297</v>
      </c>
      <c r="C77" s="148">
        <v>0</v>
      </c>
      <c r="D77" s="143">
        <v>814.67</v>
      </c>
      <c r="E77" s="32">
        <f>SUM(C77+D77)</f>
        <v>814.67</v>
      </c>
      <c r="F77" s="148">
        <v>0</v>
      </c>
      <c r="G77" s="143">
        <v>814.67</v>
      </c>
      <c r="H77" s="32">
        <f>SUM(F77+G77)</f>
        <v>814.67</v>
      </c>
      <c r="I77" s="137"/>
      <c r="M77" s="1"/>
    </row>
    <row r="78" spans="1:13" ht="17.25" customHeight="1" thickBot="1">
      <c r="A78" s="21" t="s">
        <v>296</v>
      </c>
      <c r="B78" s="22" t="s">
        <v>295</v>
      </c>
      <c r="C78" s="144">
        <v>0</v>
      </c>
      <c r="D78" s="50">
        <v>7636.84</v>
      </c>
      <c r="E78" s="36">
        <f>SUM(C78+D78)</f>
        <v>7636.84</v>
      </c>
      <c r="F78" s="144">
        <v>0</v>
      </c>
      <c r="G78" s="50">
        <v>7636.84</v>
      </c>
      <c r="H78" s="36">
        <f>SUM(F78+G78)</f>
        <v>7636.84</v>
      </c>
      <c r="I78" s="137"/>
      <c r="M78" s="1"/>
    </row>
    <row r="79" spans="1:13" ht="17.25" customHeight="1" thickBot="1" thickTop="1">
      <c r="A79" s="139" t="s">
        <v>63</v>
      </c>
      <c r="B79" s="59" t="s">
        <v>256</v>
      </c>
      <c r="C79" s="217"/>
      <c r="D79" s="217"/>
      <c r="E79" s="217"/>
      <c r="F79" s="217"/>
      <c r="G79" s="217"/>
      <c r="H79" s="217"/>
      <c r="M79" s="1"/>
    </row>
    <row r="80" spans="1:13" ht="14.25" customHeight="1" thickTop="1">
      <c r="A80" s="140" t="s">
        <v>65</v>
      </c>
      <c r="B80" s="22" t="s">
        <v>257</v>
      </c>
      <c r="C80" s="146">
        <v>0</v>
      </c>
      <c r="D80" s="24">
        <v>3000</v>
      </c>
      <c r="E80" s="23">
        <f>SUM(C80+D80)</f>
        <v>3000</v>
      </c>
      <c r="F80" s="146">
        <v>0</v>
      </c>
      <c r="G80" s="24">
        <v>1500</v>
      </c>
      <c r="H80" s="23">
        <f>SUM(F80+G80)</f>
        <v>1500</v>
      </c>
      <c r="M80" s="1"/>
    </row>
    <row r="81" spans="1:13" ht="17.25" customHeight="1" thickBot="1">
      <c r="A81" s="140" t="s">
        <v>67</v>
      </c>
      <c r="B81" s="22" t="s">
        <v>258</v>
      </c>
      <c r="C81" s="144">
        <v>0</v>
      </c>
      <c r="D81" s="50">
        <v>11000</v>
      </c>
      <c r="E81" s="36">
        <f>SUM(C81+D81)</f>
        <v>11000</v>
      </c>
      <c r="F81" s="144">
        <v>0</v>
      </c>
      <c r="G81" s="50">
        <v>4685.47</v>
      </c>
      <c r="H81" s="36">
        <f>SUM(F81+G81)</f>
        <v>4685.47</v>
      </c>
      <c r="J81" s="1"/>
      <c r="M81" s="1"/>
    </row>
    <row r="82" spans="1:13" ht="27.75" customHeight="1" thickBot="1" thickTop="1">
      <c r="A82" s="145"/>
      <c r="B82" s="89" t="s">
        <v>259</v>
      </c>
      <c r="C82" s="160">
        <f aca="true" t="shared" si="6" ref="C82:H82">SUM(C10:C81)</f>
        <v>661.5</v>
      </c>
      <c r="D82" s="70">
        <f t="shared" si="6"/>
        <v>996631.07</v>
      </c>
      <c r="E82" s="187">
        <f t="shared" si="6"/>
        <v>997292.57</v>
      </c>
      <c r="F82" s="160">
        <f t="shared" si="6"/>
        <v>661.5</v>
      </c>
      <c r="G82" s="70">
        <f t="shared" si="6"/>
        <v>985680.5399999999</v>
      </c>
      <c r="H82" s="268">
        <f t="shared" si="6"/>
        <v>986342.0399999999</v>
      </c>
      <c r="M82" s="1"/>
    </row>
    <row r="83" spans="1:13" ht="14.25" customHeight="1" thickTop="1">
      <c r="A83" s="145"/>
      <c r="B83" s="17" t="s">
        <v>260</v>
      </c>
      <c r="C83" s="12"/>
      <c r="D83" s="161"/>
      <c r="E83" s="93"/>
      <c r="F83" s="12"/>
      <c r="G83" s="161"/>
      <c r="H83" s="28"/>
      <c r="M83" s="1"/>
    </row>
    <row r="84" spans="1:13" ht="20.25" customHeight="1">
      <c r="A84" s="145"/>
      <c r="B84" s="17" t="s">
        <v>261</v>
      </c>
      <c r="C84" s="11"/>
      <c r="D84" s="74"/>
      <c r="E84" s="74"/>
      <c r="F84" s="11"/>
      <c r="G84" s="74"/>
      <c r="H84" s="74"/>
      <c r="M84" s="1"/>
    </row>
    <row r="85" spans="1:13" ht="31.5" customHeight="1" thickBot="1">
      <c r="A85" s="139" t="s">
        <v>100</v>
      </c>
      <c r="B85" s="59" t="s">
        <v>262</v>
      </c>
      <c r="C85" s="18"/>
      <c r="D85" s="20"/>
      <c r="E85" s="20"/>
      <c r="F85" s="18"/>
      <c r="G85" s="20"/>
      <c r="H85" s="20"/>
      <c r="M85" s="1"/>
    </row>
    <row r="86" spans="1:13" ht="15" customHeight="1" thickTop="1">
      <c r="A86" s="140" t="s">
        <v>102</v>
      </c>
      <c r="B86" s="22" t="s">
        <v>263</v>
      </c>
      <c r="C86" s="162">
        <v>0</v>
      </c>
      <c r="D86" s="24">
        <v>0</v>
      </c>
      <c r="E86" s="23">
        <f>SUM(C86+D86)</f>
        <v>0</v>
      </c>
      <c r="F86" s="162">
        <v>0</v>
      </c>
      <c r="G86" s="24">
        <v>0</v>
      </c>
      <c r="H86" s="23">
        <f>SUM(F86+G86)</f>
        <v>0</v>
      </c>
      <c r="M86" s="1"/>
    </row>
    <row r="87" spans="1:13" ht="21" customHeight="1">
      <c r="A87" s="140" t="s">
        <v>103</v>
      </c>
      <c r="B87" s="22" t="s">
        <v>264</v>
      </c>
      <c r="C87" s="163">
        <v>0</v>
      </c>
      <c r="D87" s="32">
        <v>318405.85</v>
      </c>
      <c r="E87" s="32">
        <f>SUM(C87+D87)</f>
        <v>318405.85</v>
      </c>
      <c r="F87" s="163">
        <v>0</v>
      </c>
      <c r="G87" s="32">
        <v>318405.85</v>
      </c>
      <c r="H87" s="32">
        <f>SUM(F87+G87)</f>
        <v>318405.85</v>
      </c>
      <c r="M87" s="1"/>
    </row>
    <row r="88" spans="1:13" ht="15" customHeight="1">
      <c r="A88" s="140" t="s">
        <v>265</v>
      </c>
      <c r="B88" s="22" t="s">
        <v>266</v>
      </c>
      <c r="C88" s="163">
        <v>0</v>
      </c>
      <c r="D88" s="143">
        <v>0</v>
      </c>
      <c r="E88" s="32">
        <f>SUM(C88+D88)</f>
        <v>0</v>
      </c>
      <c r="F88" s="163">
        <v>0</v>
      </c>
      <c r="G88" s="143">
        <v>0</v>
      </c>
      <c r="H88" s="32">
        <f>SUM(F88+G88)</f>
        <v>0</v>
      </c>
      <c r="M88" s="1"/>
    </row>
    <row r="89" spans="1:13" ht="18.75" customHeight="1" thickBot="1">
      <c r="A89" s="140" t="s">
        <v>267</v>
      </c>
      <c r="B89" s="22" t="s">
        <v>268</v>
      </c>
      <c r="C89" s="164">
        <v>0</v>
      </c>
      <c r="D89" s="50">
        <v>0</v>
      </c>
      <c r="E89" s="36">
        <f>SUM(C89+D89)</f>
        <v>0</v>
      </c>
      <c r="F89" s="164">
        <v>0</v>
      </c>
      <c r="G89" s="50">
        <v>0</v>
      </c>
      <c r="H89" s="36">
        <f>SUM(F89+G89)</f>
        <v>0</v>
      </c>
      <c r="M89" s="1"/>
    </row>
    <row r="90" spans="1:13" ht="18.75" customHeight="1" thickBot="1" thickTop="1">
      <c r="A90" s="139" t="s">
        <v>104</v>
      </c>
      <c r="B90" s="59" t="s">
        <v>269</v>
      </c>
      <c r="C90" s="166"/>
      <c r="D90" s="52"/>
      <c r="E90" s="55"/>
      <c r="F90" s="166"/>
      <c r="G90" s="52"/>
      <c r="H90" s="55"/>
      <c r="M90" s="43"/>
    </row>
    <row r="91" spans="1:13" ht="18.75" customHeight="1" thickTop="1">
      <c r="A91" s="140" t="s">
        <v>106</v>
      </c>
      <c r="B91" s="22" t="s">
        <v>270</v>
      </c>
      <c r="C91" s="269">
        <v>0</v>
      </c>
      <c r="D91" s="24">
        <v>260000</v>
      </c>
      <c r="E91" s="23">
        <f>SUM(C91+D91)</f>
        <v>260000</v>
      </c>
      <c r="F91" s="269">
        <v>0</v>
      </c>
      <c r="G91" s="24">
        <v>260000</v>
      </c>
      <c r="H91" s="23">
        <f>SUM(F91+G91)</f>
        <v>260000</v>
      </c>
      <c r="J91" s="1"/>
      <c r="M91" s="1"/>
    </row>
    <row r="92" spans="1:13" ht="29.25" customHeight="1">
      <c r="A92" s="140" t="s">
        <v>107</v>
      </c>
      <c r="B92" s="22" t="s">
        <v>271</v>
      </c>
      <c r="C92" s="168">
        <v>0</v>
      </c>
      <c r="D92" s="142">
        <v>25000</v>
      </c>
      <c r="E92" s="32">
        <f>SUM(C92+D92)</f>
        <v>25000</v>
      </c>
      <c r="F92" s="168">
        <v>0</v>
      </c>
      <c r="G92" s="142">
        <v>21000</v>
      </c>
      <c r="H92" s="32">
        <f>SUM(F92+G92)</f>
        <v>21000</v>
      </c>
      <c r="M92" s="1"/>
    </row>
    <row r="93" spans="1:13" ht="21.75" customHeight="1">
      <c r="A93" s="140" t="s">
        <v>272</v>
      </c>
      <c r="B93" s="22" t="s">
        <v>273</v>
      </c>
      <c r="C93" s="212">
        <v>0</v>
      </c>
      <c r="D93" s="213">
        <v>46000</v>
      </c>
      <c r="E93" s="32">
        <f>SUM(C93+D93)</f>
        <v>46000</v>
      </c>
      <c r="F93" s="212">
        <v>0</v>
      </c>
      <c r="G93" s="213">
        <v>39280</v>
      </c>
      <c r="H93" s="32">
        <f>SUM(F93+G93)</f>
        <v>39280</v>
      </c>
      <c r="M93" s="1"/>
    </row>
    <row r="94" spans="1:13" ht="21" customHeight="1" thickBot="1">
      <c r="A94" s="140" t="s">
        <v>274</v>
      </c>
      <c r="B94" s="22" t="s">
        <v>275</v>
      </c>
      <c r="C94" s="48">
        <v>0</v>
      </c>
      <c r="D94" s="213">
        <v>6000</v>
      </c>
      <c r="E94" s="36">
        <f>SUM(C94+D94)</f>
        <v>6000</v>
      </c>
      <c r="F94" s="48">
        <v>0</v>
      </c>
      <c r="G94" s="213">
        <v>6000</v>
      </c>
      <c r="H94" s="36">
        <f>SUM(F94+G94)</f>
        <v>6000</v>
      </c>
      <c r="J94" s="1">
        <f>SUM(G91:G94)</f>
        <v>326280</v>
      </c>
      <c r="M94" s="1"/>
    </row>
    <row r="95" spans="1:13" ht="31.5" customHeight="1" thickBot="1" thickTop="1">
      <c r="A95" s="16" t="s">
        <v>108</v>
      </c>
      <c r="B95" s="59" t="s">
        <v>276</v>
      </c>
      <c r="C95" s="27"/>
      <c r="D95" s="27"/>
      <c r="E95" s="27"/>
      <c r="F95" s="27"/>
      <c r="G95" s="27"/>
      <c r="H95" s="27"/>
      <c r="I95" s="88"/>
      <c r="M95" s="43"/>
    </row>
    <row r="96" spans="1:8" ht="18.75" customHeight="1" thickTop="1">
      <c r="A96" s="21" t="s">
        <v>110</v>
      </c>
      <c r="B96" s="22" t="s">
        <v>277</v>
      </c>
      <c r="C96" s="162">
        <v>0</v>
      </c>
      <c r="D96" s="24">
        <v>0</v>
      </c>
      <c r="E96" s="23">
        <f>SUM(C96+D96)</f>
        <v>0</v>
      </c>
      <c r="F96" s="162">
        <v>0</v>
      </c>
      <c r="G96" s="24">
        <v>0</v>
      </c>
      <c r="H96" s="23">
        <f>SUM(F96+G96)</f>
        <v>0</v>
      </c>
    </row>
    <row r="97" spans="1:8" ht="21.75" customHeight="1" thickBot="1">
      <c r="A97" s="21" t="s">
        <v>112</v>
      </c>
      <c r="B97" s="22" t="s">
        <v>278</v>
      </c>
      <c r="C97" s="164">
        <v>0</v>
      </c>
      <c r="D97" s="50">
        <v>0</v>
      </c>
      <c r="E97" s="36">
        <f>SUM(C97+D97)</f>
        <v>0</v>
      </c>
      <c r="F97" s="164">
        <v>0</v>
      </c>
      <c r="G97" s="50">
        <v>0</v>
      </c>
      <c r="H97" s="36">
        <f>SUM(F97+G97)</f>
        <v>0</v>
      </c>
    </row>
    <row r="98" spans="1:8" ht="17.25" customHeight="1" thickTop="1">
      <c r="A98" s="21"/>
      <c r="B98" s="17" t="s">
        <v>279</v>
      </c>
      <c r="C98" s="169"/>
      <c r="D98" s="87"/>
      <c r="E98" s="87"/>
      <c r="F98" s="169"/>
      <c r="G98" s="87"/>
      <c r="H98" s="87"/>
    </row>
    <row r="99" spans="1:8" ht="14.25" customHeight="1" thickBot="1">
      <c r="A99" s="16" t="s">
        <v>117</v>
      </c>
      <c r="B99" s="59" t="s">
        <v>280</v>
      </c>
      <c r="C99" s="170"/>
      <c r="D99" s="20"/>
      <c r="E99" s="20"/>
      <c r="F99" s="170"/>
      <c r="G99" s="20"/>
      <c r="H99" s="20"/>
    </row>
    <row r="100" spans="1:8" ht="12.75" customHeight="1" thickTop="1">
      <c r="A100" s="21" t="s">
        <v>118</v>
      </c>
      <c r="B100" s="59"/>
      <c r="C100" s="167">
        <v>0</v>
      </c>
      <c r="D100" s="24">
        <v>0</v>
      </c>
      <c r="E100" s="23">
        <f>SUM(C100+D100)</f>
        <v>0</v>
      </c>
      <c r="F100" s="167">
        <v>0</v>
      </c>
      <c r="G100" s="24">
        <v>0</v>
      </c>
      <c r="H100" s="23">
        <f>SUM(F100+G100)</f>
        <v>0</v>
      </c>
    </row>
    <row r="101" spans="1:8" ht="12.75" customHeight="1" thickBot="1">
      <c r="A101" s="21" t="s">
        <v>120</v>
      </c>
      <c r="B101" s="171"/>
      <c r="C101" s="164">
        <v>0</v>
      </c>
      <c r="D101" s="50">
        <v>0</v>
      </c>
      <c r="E101" s="36">
        <f>SUM(C101+D101)</f>
        <v>0</v>
      </c>
      <c r="F101" s="164">
        <v>0</v>
      </c>
      <c r="G101" s="50">
        <v>0</v>
      </c>
      <c r="H101" s="36">
        <f>SUM(F101+G101)</f>
        <v>0</v>
      </c>
    </row>
    <row r="102" spans="1:8" ht="15" customHeight="1" thickBot="1" thickTop="1">
      <c r="A102" s="16" t="s">
        <v>121</v>
      </c>
      <c r="B102" s="59" t="s">
        <v>281</v>
      </c>
      <c r="C102" s="165"/>
      <c r="D102" s="55"/>
      <c r="E102" s="55"/>
      <c r="F102" s="165"/>
      <c r="G102" s="55"/>
      <c r="H102" s="55"/>
    </row>
    <row r="103" spans="1:8" ht="12" customHeight="1" thickTop="1">
      <c r="A103" s="21" t="s">
        <v>122</v>
      </c>
      <c r="B103" s="59"/>
      <c r="C103" s="167">
        <v>0</v>
      </c>
      <c r="D103" s="24">
        <v>0</v>
      </c>
      <c r="E103" s="23">
        <f>SUM(C103+D103)</f>
        <v>0</v>
      </c>
      <c r="F103" s="167">
        <v>0</v>
      </c>
      <c r="G103" s="24">
        <v>0</v>
      </c>
      <c r="H103" s="23">
        <f>SUM(F103+G103)</f>
        <v>0</v>
      </c>
    </row>
    <row r="104" spans="1:8" ht="13.5" customHeight="1" thickBot="1">
      <c r="A104" s="21" t="s">
        <v>123</v>
      </c>
      <c r="B104" s="25"/>
      <c r="C104" s="164">
        <v>0</v>
      </c>
      <c r="D104" s="50">
        <v>0</v>
      </c>
      <c r="E104" s="36">
        <f>SUM(C104+D104)</f>
        <v>0</v>
      </c>
      <c r="F104" s="164">
        <v>0</v>
      </c>
      <c r="G104" s="50">
        <v>0</v>
      </c>
      <c r="H104" s="36">
        <f>SUM(F104+G104)</f>
        <v>0</v>
      </c>
    </row>
    <row r="105" spans="1:8" ht="13.5" customHeight="1" thickBot="1" thickTop="1">
      <c r="A105" s="16" t="s">
        <v>124</v>
      </c>
      <c r="B105" s="59" t="s">
        <v>282</v>
      </c>
      <c r="C105" s="165"/>
      <c r="D105" s="55"/>
      <c r="E105" s="55"/>
      <c r="F105" s="165"/>
      <c r="G105" s="55"/>
      <c r="H105" s="55"/>
    </row>
    <row r="106" spans="1:8" ht="14.25" customHeight="1" thickTop="1">
      <c r="A106" s="21" t="s">
        <v>125</v>
      </c>
      <c r="B106" s="59"/>
      <c r="C106" s="162">
        <v>0</v>
      </c>
      <c r="D106" s="24">
        <v>0</v>
      </c>
      <c r="E106" s="23">
        <f>SUM(C106+D106)</f>
        <v>0</v>
      </c>
      <c r="F106" s="162">
        <v>0</v>
      </c>
      <c r="G106" s="24">
        <v>0</v>
      </c>
      <c r="H106" s="23">
        <f>SUM(F106+G106)</f>
        <v>0</v>
      </c>
    </row>
    <row r="107" spans="1:8" ht="15" thickBot="1">
      <c r="A107" s="21" t="s">
        <v>126</v>
      </c>
      <c r="B107" s="171"/>
      <c r="C107" s="164">
        <v>0</v>
      </c>
      <c r="D107" s="50">
        <v>0</v>
      </c>
      <c r="E107" s="36">
        <f>SUM(C107+D107)</f>
        <v>0</v>
      </c>
      <c r="F107" s="164">
        <v>0</v>
      </c>
      <c r="G107" s="50">
        <v>0</v>
      </c>
      <c r="H107" s="36">
        <f>SUM(F107+G107)</f>
        <v>0</v>
      </c>
    </row>
    <row r="108" spans="1:8" ht="21" customHeight="1" thickBot="1" thickTop="1">
      <c r="A108" s="21"/>
      <c r="B108" s="17" t="s">
        <v>283</v>
      </c>
      <c r="C108" s="165"/>
      <c r="D108" s="55"/>
      <c r="E108" s="55"/>
      <c r="F108" s="165"/>
      <c r="G108" s="55"/>
      <c r="H108" s="55"/>
    </row>
    <row r="109" spans="1:8" ht="15" thickTop="1">
      <c r="A109" s="21" t="s">
        <v>137</v>
      </c>
      <c r="B109" s="25"/>
      <c r="C109" s="172">
        <v>0</v>
      </c>
      <c r="D109" s="173">
        <v>0</v>
      </c>
      <c r="E109" s="174">
        <f>SUM(C109+D109)</f>
        <v>0</v>
      </c>
      <c r="F109" s="172">
        <v>0</v>
      </c>
      <c r="G109" s="173">
        <v>0</v>
      </c>
      <c r="H109" s="174">
        <f>SUM(F109+G109)</f>
        <v>0</v>
      </c>
    </row>
    <row r="110" spans="1:8" ht="15" thickBot="1">
      <c r="A110" s="21" t="s">
        <v>141</v>
      </c>
      <c r="B110" s="25"/>
      <c r="C110" s="175">
        <v>0</v>
      </c>
      <c r="D110" s="176">
        <v>0</v>
      </c>
      <c r="E110" s="177">
        <f>(C110+D110)</f>
        <v>0</v>
      </c>
      <c r="F110" s="175">
        <v>0</v>
      </c>
      <c r="G110" s="176">
        <v>0</v>
      </c>
      <c r="H110" s="177">
        <f>(F110+G110)</f>
        <v>0</v>
      </c>
    </row>
    <row r="111" spans="1:8" ht="27" customHeight="1" thickBot="1" thickTop="1">
      <c r="A111" s="78"/>
      <c r="B111" s="89" t="s">
        <v>284</v>
      </c>
      <c r="C111" s="69">
        <f aca="true" t="shared" si="7" ref="C111:H111">SUM(C86:C110)</f>
        <v>0</v>
      </c>
      <c r="D111" s="69">
        <f t="shared" si="7"/>
        <v>655405.85</v>
      </c>
      <c r="E111" s="90">
        <f t="shared" si="7"/>
        <v>655405.85</v>
      </c>
      <c r="F111" s="69">
        <f t="shared" si="7"/>
        <v>0</v>
      </c>
      <c r="G111" s="69">
        <f t="shared" si="7"/>
        <v>644685.85</v>
      </c>
      <c r="H111" s="90">
        <f t="shared" si="7"/>
        <v>644685.85</v>
      </c>
    </row>
    <row r="112" spans="1:8" ht="21.75" customHeight="1" thickTop="1">
      <c r="A112" s="78"/>
      <c r="B112" s="91" t="s">
        <v>285</v>
      </c>
      <c r="C112" s="178"/>
      <c r="D112" s="161"/>
      <c r="E112" s="28"/>
      <c r="F112" s="178"/>
      <c r="G112" s="161"/>
      <c r="H112" s="28"/>
    </row>
    <row r="113" spans="1:8" ht="18" customHeight="1">
      <c r="A113" s="78"/>
      <c r="B113" s="17" t="s">
        <v>286</v>
      </c>
      <c r="C113" s="11"/>
      <c r="D113" s="74"/>
      <c r="E113" s="74"/>
      <c r="F113" s="11"/>
      <c r="G113" s="74"/>
      <c r="H113" s="74"/>
    </row>
    <row r="114" spans="1:8" ht="21" customHeight="1" thickBot="1">
      <c r="A114" s="16" t="s">
        <v>148</v>
      </c>
      <c r="B114" s="59" t="s">
        <v>287</v>
      </c>
      <c r="C114" s="18"/>
      <c r="D114" s="20"/>
      <c r="E114" s="20"/>
      <c r="F114" s="18"/>
      <c r="G114" s="20"/>
      <c r="H114" s="20"/>
    </row>
    <row r="115" spans="1:8" ht="14.25" customHeight="1" thickTop="1">
      <c r="A115" s="140" t="s">
        <v>150</v>
      </c>
      <c r="B115" s="22" t="s">
        <v>151</v>
      </c>
      <c r="C115" s="179">
        <v>0</v>
      </c>
      <c r="D115" s="141">
        <v>0</v>
      </c>
      <c r="E115" s="181">
        <f>(C115+D115)</f>
        <v>0</v>
      </c>
      <c r="F115" s="179">
        <v>0</v>
      </c>
      <c r="G115" s="141">
        <v>0</v>
      </c>
      <c r="H115" s="181">
        <f aca="true" t="shared" si="8" ref="G115:H119">(F115+G115)</f>
        <v>0</v>
      </c>
    </row>
    <row r="116" spans="1:8" ht="24.75" customHeight="1">
      <c r="A116" s="140" t="s">
        <v>152</v>
      </c>
      <c r="B116" s="22" t="s">
        <v>288</v>
      </c>
      <c r="C116" s="182">
        <v>0</v>
      </c>
      <c r="D116" s="143">
        <v>0</v>
      </c>
      <c r="E116" s="180">
        <f>(C116+D116)</f>
        <v>0</v>
      </c>
      <c r="F116" s="182">
        <v>0</v>
      </c>
      <c r="G116" s="143">
        <f t="shared" si="8"/>
        <v>0</v>
      </c>
      <c r="H116" s="180">
        <f t="shared" si="8"/>
        <v>0</v>
      </c>
    </row>
    <row r="117" spans="1:8" ht="14.25">
      <c r="A117" s="140" t="s">
        <v>154</v>
      </c>
      <c r="B117" s="22" t="s">
        <v>155</v>
      </c>
      <c r="C117" s="182">
        <v>0</v>
      </c>
      <c r="D117" s="143">
        <v>0</v>
      </c>
      <c r="E117" s="180">
        <f>(C117+D117)</f>
        <v>0</v>
      </c>
      <c r="F117" s="182">
        <v>0</v>
      </c>
      <c r="G117" s="143">
        <f t="shared" si="8"/>
        <v>0</v>
      </c>
      <c r="H117" s="180">
        <f t="shared" si="8"/>
        <v>0</v>
      </c>
    </row>
    <row r="118" spans="1:8" ht="20.25" customHeight="1">
      <c r="A118" s="140" t="s">
        <v>156</v>
      </c>
      <c r="B118" s="22" t="s">
        <v>289</v>
      </c>
      <c r="C118" s="182">
        <v>0</v>
      </c>
      <c r="D118" s="143">
        <v>0</v>
      </c>
      <c r="E118" s="180">
        <f>(C118+D118)</f>
        <v>0</v>
      </c>
      <c r="F118" s="182">
        <v>0</v>
      </c>
      <c r="G118" s="143">
        <f t="shared" si="8"/>
        <v>0</v>
      </c>
      <c r="H118" s="180">
        <f t="shared" si="8"/>
        <v>0</v>
      </c>
    </row>
    <row r="119" spans="1:8" ht="16.5" customHeight="1" thickBot="1">
      <c r="A119" s="140" t="s">
        <v>158</v>
      </c>
      <c r="B119" s="22" t="s">
        <v>290</v>
      </c>
      <c r="C119" s="183">
        <v>0</v>
      </c>
      <c r="D119" s="50">
        <v>1500</v>
      </c>
      <c r="E119" s="184">
        <f>(C119+D119)</f>
        <v>1500</v>
      </c>
      <c r="F119" s="183">
        <v>0</v>
      </c>
      <c r="G119" s="50">
        <v>1500</v>
      </c>
      <c r="H119" s="184">
        <f t="shared" si="8"/>
        <v>1500</v>
      </c>
    </row>
    <row r="120" spans="1:8" ht="31.5" customHeight="1" thickBot="1" thickTop="1">
      <c r="A120" s="145"/>
      <c r="B120" s="89" t="s">
        <v>291</v>
      </c>
      <c r="C120" s="185">
        <f aca="true" t="shared" si="9" ref="C120:H120">SUM(C115:C119)</f>
        <v>0</v>
      </c>
      <c r="D120" s="186">
        <f t="shared" si="9"/>
        <v>1500</v>
      </c>
      <c r="E120" s="187">
        <f t="shared" si="9"/>
        <v>1500</v>
      </c>
      <c r="F120" s="185">
        <f t="shared" si="9"/>
        <v>0</v>
      </c>
      <c r="G120" s="186">
        <v>1500</v>
      </c>
      <c r="H120" s="187">
        <f t="shared" si="9"/>
        <v>1500</v>
      </c>
    </row>
    <row r="121" spans="1:8" ht="13.5" customHeight="1" thickBot="1" thickTop="1">
      <c r="A121" s="78"/>
      <c r="B121" s="102" t="s">
        <v>292</v>
      </c>
      <c r="C121" s="188"/>
      <c r="D121" s="52"/>
      <c r="E121" s="52"/>
      <c r="F121" s="188"/>
      <c r="G121" s="52"/>
      <c r="H121" s="52"/>
    </row>
    <row r="122" spans="1:8" ht="24.75" customHeight="1" thickTop="1">
      <c r="A122" s="78"/>
      <c r="B122" s="91" t="s">
        <v>164</v>
      </c>
      <c r="C122" s="189">
        <f aca="true" t="shared" si="10" ref="C122:H122">(C82+0)</f>
        <v>661.5</v>
      </c>
      <c r="D122" s="141">
        <f t="shared" si="10"/>
        <v>996631.07</v>
      </c>
      <c r="E122" s="181">
        <f t="shared" si="10"/>
        <v>997292.57</v>
      </c>
      <c r="F122" s="189">
        <f t="shared" si="10"/>
        <v>661.5</v>
      </c>
      <c r="G122" s="141">
        <f t="shared" si="10"/>
        <v>985680.5399999999</v>
      </c>
      <c r="H122" s="181">
        <f t="shared" si="10"/>
        <v>986342.0399999999</v>
      </c>
    </row>
    <row r="123" spans="1:8" ht="18.75" customHeight="1">
      <c r="A123" s="78"/>
      <c r="B123" s="91" t="s">
        <v>165</v>
      </c>
      <c r="C123" s="34">
        <f aca="true" t="shared" si="11" ref="C123:H123">(C111+0)</f>
        <v>0</v>
      </c>
      <c r="D123" s="143">
        <f t="shared" si="11"/>
        <v>655405.85</v>
      </c>
      <c r="E123" s="180">
        <f t="shared" si="11"/>
        <v>655405.85</v>
      </c>
      <c r="F123" s="34">
        <f t="shared" si="11"/>
        <v>0</v>
      </c>
      <c r="G123" s="143">
        <f t="shared" si="11"/>
        <v>644685.85</v>
      </c>
      <c r="H123" s="180">
        <f t="shared" si="11"/>
        <v>644685.85</v>
      </c>
    </row>
    <row r="124" spans="1:8" ht="19.5" customHeight="1">
      <c r="A124" s="78"/>
      <c r="B124" s="91" t="s">
        <v>166</v>
      </c>
      <c r="C124" s="190">
        <f>(C120+0)</f>
        <v>0</v>
      </c>
      <c r="D124" s="191">
        <f>(D120+0)</f>
        <v>1500</v>
      </c>
      <c r="E124" s="64">
        <f>(E120+0)</f>
        <v>1500</v>
      </c>
      <c r="F124" s="190">
        <f>(F120+0)</f>
        <v>0</v>
      </c>
      <c r="G124" s="191">
        <f>(G120+0)</f>
        <v>1500</v>
      </c>
      <c r="H124" s="64">
        <v>1500</v>
      </c>
    </row>
    <row r="125" spans="1:8" ht="19.5" customHeight="1" thickBot="1">
      <c r="A125" s="78"/>
      <c r="B125" s="192" t="s">
        <v>167</v>
      </c>
      <c r="C125" s="109">
        <f aca="true" t="shared" si="12" ref="C125:H125">SUM(C122:C124)</f>
        <v>661.5</v>
      </c>
      <c r="D125" s="110">
        <f t="shared" si="12"/>
        <v>1653536.92</v>
      </c>
      <c r="E125" s="193">
        <f t="shared" si="12"/>
        <v>1654198.42</v>
      </c>
      <c r="F125" s="109">
        <f t="shared" si="12"/>
        <v>661.5</v>
      </c>
      <c r="G125" s="110">
        <f t="shared" si="12"/>
        <v>1631866.39</v>
      </c>
      <c r="H125" s="193">
        <f t="shared" si="12"/>
        <v>1632527.89</v>
      </c>
    </row>
    <row r="126" spans="1:8" ht="15" customHeight="1" thickBot="1" thickTop="1">
      <c r="A126" s="78"/>
      <c r="B126" s="112"/>
      <c r="C126" s="188"/>
      <c r="D126" s="52"/>
      <c r="E126" s="52"/>
      <c r="F126" s="188"/>
      <c r="G126" s="52"/>
      <c r="H126" s="52"/>
    </row>
    <row r="127" spans="1:8" ht="18.75" customHeight="1" thickBot="1" thickTop="1">
      <c r="A127" s="78"/>
      <c r="B127" s="17" t="s">
        <v>293</v>
      </c>
      <c r="C127" s="159">
        <v>0</v>
      </c>
      <c r="D127" s="194">
        <v>0</v>
      </c>
      <c r="E127" s="195">
        <v>0</v>
      </c>
      <c r="F127" s="159">
        <v>0</v>
      </c>
      <c r="G127" s="194">
        <v>0</v>
      </c>
      <c r="H127" s="195">
        <v>0</v>
      </c>
    </row>
    <row r="128" spans="1:8" ht="11.25" customHeight="1" thickBot="1" thickTop="1">
      <c r="A128" s="78"/>
      <c r="B128" s="17"/>
      <c r="C128" s="115"/>
      <c r="D128" s="52"/>
      <c r="E128" s="52"/>
      <c r="F128" s="115"/>
      <c r="G128" s="52"/>
      <c r="H128" s="52"/>
    </row>
    <row r="129" spans="1:8" ht="24" customHeight="1" thickBot="1" thickTop="1">
      <c r="A129" s="196"/>
      <c r="B129" s="275" t="s">
        <v>318</v>
      </c>
      <c r="C129" s="197">
        <f aca="true" t="shared" si="13" ref="C129:H129">SUM(C122+C123+C124+C127)</f>
        <v>661.5</v>
      </c>
      <c r="D129" s="198">
        <f t="shared" si="13"/>
        <v>1653536.92</v>
      </c>
      <c r="E129" s="199">
        <f t="shared" si="13"/>
        <v>1654198.42</v>
      </c>
      <c r="F129" s="197">
        <f t="shared" si="13"/>
        <v>661.5</v>
      </c>
      <c r="G129" s="198">
        <f t="shared" si="13"/>
        <v>1631866.39</v>
      </c>
      <c r="H129" s="199">
        <f t="shared" si="13"/>
        <v>1632527.89</v>
      </c>
    </row>
    <row r="130" ht="15" thickTop="1">
      <c r="A130" s="200"/>
    </row>
    <row r="131" ht="14.25">
      <c r="A131" s="200"/>
    </row>
    <row r="132" ht="14.25">
      <c r="G132" s="204"/>
    </row>
  </sheetData>
  <sheetProtection password="EDE2" sheet="1" selectLockedCells="1" selectUnlockedCells="1"/>
  <mergeCells count="8">
    <mergeCell ref="C67:E67"/>
    <mergeCell ref="F67:H67"/>
    <mergeCell ref="A1:E1"/>
    <mergeCell ref="A2:B2"/>
    <mergeCell ref="A3:B4"/>
    <mergeCell ref="C3:H4"/>
    <mergeCell ref="C5:E5"/>
    <mergeCell ref="F5:H5"/>
  </mergeCells>
  <printOptions horizontalCentered="1"/>
  <pageMargins left="0" right="0" top="0" bottom="0" header="0.31496062992125984" footer="0.31496062992125984"/>
  <pageSetup orientation="portrait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2014-01-15T13:07:00Z</dcterms:modified>
  <cp:category/>
  <cp:version/>
  <cp:contentType/>
  <cp:contentStatus/>
</cp:coreProperties>
</file>